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0416"/>
  <workbookPr dateCompatibility="0" codeName="ThisWorkbook"/>
  <mc:AlternateContent xmlns:mc="http://schemas.openxmlformats.org/markup-compatibility/2006">
    <mc:Choice Requires="x15">
      <x15ac:absPath xmlns:x15ac="http://schemas.microsoft.com/office/spreadsheetml/2010/11/ac" url="E:\RFQ\新建文件夹\SMT\GNSS\"/>
    </mc:Choice>
  </mc:AlternateContent>
  <xr:revisionPtr revIDLastSave="0" documentId="13_ncr:9_{53B1E4AC-831C-4D45-8731-93CE0BF77549}" xr6:coauthVersionLast="36" xr6:coauthVersionMax="36" xr10:uidLastSave="{00000000-0000-0000-0000-000000000000}"/>
  <bookViews>
    <workbookView xWindow="0" yWindow="0" windowWidth="19200" windowHeight="6900" activeTab="2" xr2:uid="{00000000-000D-0000-FFFF-FFFF00000000}"/>
  </bookViews>
  <sheets>
    <sheet name="Guideline" sheetId="19" r:id="rId1"/>
    <sheet name="Design Drawing" sheetId="18" r:id="rId2"/>
    <sheet name="Process Concept" sheetId="3" r:id="rId3"/>
    <sheet name="P&amp;P Ref" sheetId="20" r:id="rId4"/>
    <sheet name="CPH" sheetId="17" r:id="rId5"/>
    <sheet name="Equipment List" sheetId="13" state="hidden" r:id="rId6"/>
  </sheets>
  <definedNames>
    <definedName name="_xlnm._FilterDatabase" localSheetId="5" hidden="1">'Equipment List'!$A$1:$B$95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Q4" i="3" l="1"/>
  <c r="D20" i="3"/>
  <c r="D13" i="3"/>
  <c r="D14" i="3"/>
  <c r="D15" i="3"/>
  <c r="D16" i="3"/>
  <c r="D17" i="3"/>
  <c r="D18" i="3"/>
  <c r="D19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2" i="3"/>
  <c r="D7" i="20"/>
  <c r="E7" i="20"/>
  <c r="D8" i="20"/>
  <c r="E8" i="20"/>
  <c r="D9" i="20"/>
  <c r="E9" i="20"/>
  <c r="D10" i="20"/>
  <c r="E10" i="20"/>
  <c r="D11" i="20"/>
  <c r="E11" i="20"/>
  <c r="D12" i="20"/>
  <c r="F12" i="20"/>
  <c r="D13" i="20"/>
  <c r="E13" i="20"/>
  <c r="D14" i="20"/>
  <c r="E14" i="20"/>
  <c r="D15" i="20"/>
  <c r="E15" i="20"/>
  <c r="D16" i="20"/>
  <c r="E16" i="20"/>
  <c r="D17" i="20"/>
  <c r="E17" i="20"/>
  <c r="D18" i="20"/>
  <c r="E18" i="20"/>
  <c r="D19" i="20"/>
  <c r="E19" i="20"/>
  <c r="D20" i="20"/>
  <c r="E20" i="20"/>
  <c r="D21" i="20"/>
  <c r="E21" i="20"/>
  <c r="D22" i="20"/>
  <c r="E22" i="20"/>
  <c r="D23" i="20"/>
  <c r="E23" i="20"/>
  <c r="D24" i="20"/>
  <c r="E24" i="20"/>
  <c r="D25" i="20"/>
  <c r="E25" i="20"/>
  <c r="D26" i="20"/>
  <c r="E26" i="20"/>
  <c r="D27" i="20"/>
  <c r="E27" i="20"/>
  <c r="D28" i="20"/>
  <c r="E28" i="20"/>
  <c r="D29" i="20"/>
  <c r="E29" i="20"/>
  <c r="D30" i="20"/>
  <c r="K30" i="20"/>
  <c r="D31" i="20"/>
  <c r="E31" i="20"/>
  <c r="D32" i="20"/>
  <c r="K32" i="20"/>
  <c r="D33" i="20"/>
  <c r="E33" i="20"/>
  <c r="D34" i="20"/>
  <c r="K34" i="20"/>
  <c r="D35" i="20"/>
  <c r="E35" i="20"/>
  <c r="D36" i="20"/>
  <c r="K36" i="20"/>
  <c r="D37" i="20"/>
  <c r="K37" i="20"/>
  <c r="D38" i="20"/>
  <c r="K38" i="20"/>
  <c r="D39" i="20"/>
  <c r="E39" i="20"/>
  <c r="D40" i="20"/>
  <c r="K40" i="20"/>
  <c r="D41" i="20"/>
  <c r="E41" i="20"/>
  <c r="D42" i="20"/>
  <c r="K42" i="20"/>
  <c r="D43" i="20"/>
  <c r="E43" i="20"/>
  <c r="D44" i="20"/>
  <c r="K44" i="20"/>
  <c r="D45" i="20"/>
  <c r="K45" i="20"/>
  <c r="D46" i="20"/>
  <c r="K46" i="20"/>
  <c r="D47" i="20"/>
  <c r="E47" i="20"/>
  <c r="D48" i="20"/>
  <c r="K48" i="20"/>
  <c r="D49" i="20"/>
  <c r="E49" i="20"/>
  <c r="D50" i="20"/>
  <c r="K50" i="20"/>
  <c r="D51" i="20"/>
  <c r="E51" i="20"/>
  <c r="D52" i="20"/>
  <c r="K52" i="20"/>
  <c r="D53" i="20"/>
  <c r="E53" i="20"/>
  <c r="D54" i="20"/>
  <c r="K54" i="20"/>
  <c r="D55" i="20"/>
  <c r="E55" i="20"/>
  <c r="D56" i="20"/>
  <c r="K56" i="20"/>
  <c r="D57" i="20"/>
  <c r="E57" i="20"/>
  <c r="D58" i="20"/>
  <c r="K58" i="20"/>
  <c r="D59" i="20"/>
  <c r="E59" i="20"/>
  <c r="D60" i="20"/>
  <c r="K60" i="20"/>
  <c r="D61" i="20"/>
  <c r="K61" i="20"/>
  <c r="D62" i="20"/>
  <c r="K62" i="20"/>
  <c r="D63" i="20"/>
  <c r="E63" i="20"/>
  <c r="D64" i="20"/>
  <c r="K64" i="20"/>
  <c r="D65" i="20"/>
  <c r="E65" i="20"/>
  <c r="D6" i="20"/>
  <c r="E6" i="20"/>
  <c r="G64" i="20"/>
  <c r="G54" i="20"/>
  <c r="G48" i="20"/>
  <c r="K47" i="20"/>
  <c r="G38" i="20"/>
  <c r="G32" i="20"/>
  <c r="G42" i="20"/>
  <c r="K28" i="20"/>
  <c r="F64" i="20"/>
  <c r="F58" i="20"/>
  <c r="F54" i="20"/>
  <c r="F48" i="20"/>
  <c r="F42" i="20"/>
  <c r="F38" i="20"/>
  <c r="F32" i="20"/>
  <c r="K26" i="20"/>
  <c r="G22" i="20"/>
  <c r="G16" i="20"/>
  <c r="G58" i="20"/>
  <c r="E64" i="20"/>
  <c r="E58" i="20"/>
  <c r="E54" i="20"/>
  <c r="E48" i="20"/>
  <c r="E42" i="20"/>
  <c r="E38" i="20"/>
  <c r="E32" i="20"/>
  <c r="G26" i="20"/>
  <c r="F22" i="20"/>
  <c r="F16" i="20"/>
  <c r="G10" i="20"/>
  <c r="K41" i="20"/>
  <c r="G36" i="20"/>
  <c r="K31" i="20"/>
  <c r="F26" i="20"/>
  <c r="F10" i="20"/>
  <c r="K63" i="20"/>
  <c r="G52" i="20"/>
  <c r="G62" i="20"/>
  <c r="G56" i="20"/>
  <c r="G50" i="20"/>
  <c r="G46" i="20"/>
  <c r="G40" i="20"/>
  <c r="G34" i="20"/>
  <c r="K24" i="20"/>
  <c r="K57" i="20"/>
  <c r="F6" i="20"/>
  <c r="F62" i="20"/>
  <c r="F56" i="20"/>
  <c r="F50" i="20"/>
  <c r="F46" i="20"/>
  <c r="F40" i="20"/>
  <c r="F34" i="20"/>
  <c r="G30" i="20"/>
  <c r="G24" i="20"/>
  <c r="G14" i="20"/>
  <c r="G8" i="20"/>
  <c r="G6" i="20"/>
  <c r="E62" i="20"/>
  <c r="E56" i="20"/>
  <c r="E50" i="20"/>
  <c r="E46" i="20"/>
  <c r="E40" i="20"/>
  <c r="E34" i="20"/>
  <c r="F30" i="20"/>
  <c r="F24" i="20"/>
  <c r="G18" i="20"/>
  <c r="F14" i="20"/>
  <c r="F8" i="20"/>
  <c r="K65" i="20"/>
  <c r="G60" i="20"/>
  <c r="K55" i="20"/>
  <c r="K49" i="20"/>
  <c r="G44" i="20"/>
  <c r="K39" i="20"/>
  <c r="K33" i="20"/>
  <c r="E30" i="20"/>
  <c r="F18" i="20"/>
  <c r="F52" i="20"/>
  <c r="E60" i="20"/>
  <c r="K53" i="20"/>
  <c r="E12" i="20"/>
  <c r="G65" i="20"/>
  <c r="G63" i="20"/>
  <c r="G61" i="20"/>
  <c r="G59" i="20"/>
  <c r="G57" i="20"/>
  <c r="G55" i="20"/>
  <c r="G53" i="20"/>
  <c r="G51" i="20"/>
  <c r="G49" i="20"/>
  <c r="G47" i="20"/>
  <c r="G45" i="20"/>
  <c r="G43" i="20"/>
  <c r="G41" i="20"/>
  <c r="G39" i="20"/>
  <c r="G37" i="20"/>
  <c r="G35" i="20"/>
  <c r="G33" i="20"/>
  <c r="G31" i="20"/>
  <c r="K29" i="20"/>
  <c r="K27" i="20"/>
  <c r="K25" i="20"/>
  <c r="G12" i="20"/>
  <c r="E44" i="20"/>
  <c r="F20" i="20"/>
  <c r="K51" i="20"/>
  <c r="K35" i="20"/>
  <c r="F65" i="20"/>
  <c r="F63" i="20"/>
  <c r="F61" i="20"/>
  <c r="F59" i="20"/>
  <c r="F57" i="20"/>
  <c r="F55" i="20"/>
  <c r="F53" i="20"/>
  <c r="F51" i="20"/>
  <c r="F49" i="20"/>
  <c r="F47" i="20"/>
  <c r="F45" i="20"/>
  <c r="F43" i="20"/>
  <c r="F41" i="20"/>
  <c r="F39" i="20"/>
  <c r="F37" i="20"/>
  <c r="F35" i="20"/>
  <c r="F33" i="20"/>
  <c r="F31" i="20"/>
  <c r="G29" i="20"/>
  <c r="G27" i="20"/>
  <c r="G25" i="20"/>
  <c r="G23" i="20"/>
  <c r="G21" i="20"/>
  <c r="G19" i="20"/>
  <c r="G17" i="20"/>
  <c r="G15" i="20"/>
  <c r="G13" i="20"/>
  <c r="G11" i="20"/>
  <c r="G9" i="20"/>
  <c r="G7" i="20"/>
  <c r="F60" i="20"/>
  <c r="F44" i="20"/>
  <c r="F36" i="20"/>
  <c r="G20" i="20"/>
  <c r="E52" i="20"/>
  <c r="K59" i="20"/>
  <c r="K43" i="20"/>
  <c r="E61" i="20"/>
  <c r="E45" i="20"/>
  <c r="E37" i="20"/>
  <c r="F29" i="20"/>
  <c r="F27" i="20"/>
  <c r="F25" i="20"/>
  <c r="F23" i="20"/>
  <c r="F21" i="20"/>
  <c r="F19" i="20"/>
  <c r="F17" i="20"/>
  <c r="F15" i="20"/>
  <c r="F13" i="20"/>
  <c r="F11" i="20"/>
  <c r="F9" i="20"/>
  <c r="F7" i="20"/>
  <c r="G28" i="20"/>
  <c r="E36" i="20"/>
  <c r="F28" i="20"/>
  <c r="K19" i="20"/>
  <c r="K20" i="20"/>
  <c r="K17" i="20"/>
  <c r="K22" i="20"/>
  <c r="K16" i="20"/>
  <c r="K18" i="20"/>
  <c r="K21" i="20"/>
  <c r="K23" i="20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D897" i="3"/>
  <c r="D898" i="3"/>
  <c r="D899" i="3"/>
  <c r="D900" i="3"/>
  <c r="D901" i="3"/>
  <c r="D902" i="3"/>
  <c r="D903" i="3"/>
  <c r="D904" i="3"/>
  <c r="D905" i="3"/>
  <c r="D906" i="3"/>
  <c r="D907" i="3"/>
  <c r="D908" i="3"/>
  <c r="D909" i="3"/>
  <c r="D910" i="3"/>
  <c r="D911" i="3"/>
  <c r="D912" i="3"/>
  <c r="D913" i="3"/>
  <c r="D914" i="3"/>
  <c r="D915" i="3"/>
  <c r="D916" i="3"/>
  <c r="D917" i="3"/>
  <c r="D918" i="3"/>
  <c r="D919" i="3"/>
  <c r="D920" i="3"/>
  <c r="D921" i="3"/>
  <c r="D922" i="3"/>
  <c r="D923" i="3"/>
  <c r="D924" i="3"/>
  <c r="D925" i="3"/>
  <c r="D926" i="3"/>
  <c r="D927" i="3"/>
  <c r="D928" i="3"/>
  <c r="D929" i="3"/>
  <c r="D930" i="3"/>
  <c r="D931" i="3"/>
  <c r="D932" i="3"/>
  <c r="D933" i="3"/>
  <c r="D934" i="3"/>
  <c r="D935" i="3"/>
  <c r="D936" i="3"/>
  <c r="D937" i="3"/>
  <c r="D938" i="3"/>
  <c r="D939" i="3"/>
  <c r="D940" i="3"/>
  <c r="D941" i="3"/>
  <c r="D942" i="3"/>
  <c r="D943" i="3"/>
  <c r="D944" i="3"/>
  <c r="D945" i="3"/>
  <c r="D946" i="3"/>
  <c r="D947" i="3"/>
  <c r="D948" i="3"/>
  <c r="D949" i="3"/>
  <c r="D950" i="3"/>
  <c r="D951" i="3"/>
  <c r="D952" i="3"/>
  <c r="D953" i="3"/>
  <c r="D954" i="3"/>
  <c r="D955" i="3"/>
  <c r="D956" i="3"/>
  <c r="D957" i="3"/>
  <c r="D958" i="3"/>
  <c r="D959" i="3"/>
  <c r="D960" i="3"/>
  <c r="D961" i="3"/>
  <c r="D962" i="3"/>
  <c r="D963" i="3"/>
  <c r="D964" i="3"/>
  <c r="D965" i="3"/>
  <c r="D966" i="3"/>
  <c r="D967" i="3"/>
  <c r="D968" i="3"/>
  <c r="D969" i="3"/>
  <c r="D970" i="3"/>
  <c r="D971" i="3"/>
  <c r="D972" i="3"/>
  <c r="D973" i="3"/>
  <c r="D974" i="3"/>
  <c r="D975" i="3"/>
  <c r="D976" i="3"/>
  <c r="D977" i="3"/>
  <c r="D978" i="3"/>
  <c r="D979" i="3"/>
  <c r="D980" i="3"/>
  <c r="D981" i="3"/>
  <c r="D982" i="3"/>
  <c r="D983" i="3"/>
  <c r="D984" i="3"/>
  <c r="D985" i="3"/>
  <c r="D986" i="3"/>
  <c r="D987" i="3"/>
  <c r="D988" i="3"/>
  <c r="D989" i="3"/>
  <c r="D990" i="3"/>
  <c r="D991" i="3"/>
  <c r="D992" i="3"/>
  <c r="D993" i="3"/>
  <c r="D994" i="3"/>
  <c r="D995" i="3"/>
  <c r="D996" i="3"/>
  <c r="D997" i="3"/>
  <c r="D998" i="3"/>
  <c r="D999" i="3"/>
  <c r="D1000" i="3"/>
  <c r="F107" i="17"/>
  <c r="F106" i="17"/>
  <c r="F105" i="17"/>
  <c r="F104" i="17"/>
  <c r="F103" i="17"/>
  <c r="F102" i="17"/>
  <c r="F93" i="17"/>
  <c r="F92" i="17"/>
  <c r="F91" i="17"/>
  <c r="F90" i="17"/>
  <c r="F89" i="17"/>
  <c r="F81" i="17"/>
  <c r="F80" i="17"/>
  <c r="F79" i="17"/>
  <c r="F73" i="17"/>
  <c r="F72" i="17"/>
  <c r="F71" i="17"/>
  <c r="F70" i="17"/>
  <c r="F69" i="17"/>
  <c r="F61" i="17"/>
  <c r="F32" i="17"/>
  <c r="F31" i="17"/>
  <c r="F30" i="17"/>
  <c r="F29" i="17"/>
  <c r="F28" i="17"/>
  <c r="F27" i="17"/>
  <c r="F26" i="17"/>
  <c r="F25" i="17"/>
  <c r="F24" i="17"/>
  <c r="F23" i="17"/>
  <c r="F22" i="17"/>
  <c r="F21" i="17"/>
  <c r="F20" i="17"/>
  <c r="F19" i="17"/>
  <c r="O12" i="3" a="1"/>
  <c r="O12" i="3" s="1"/>
  <c r="O13" i="3" s="1" a="1"/>
  <c r="O13" i="3" s="1"/>
  <c r="K7" i="3"/>
  <c r="M6" i="3" s="1"/>
  <c r="H64" i="20" l="1"/>
  <c r="I64" i="20" s="1"/>
  <c r="L64" i="20" s="1"/>
  <c r="H42" i="20"/>
  <c r="I42" i="20" s="1"/>
  <c r="L42" i="20" s="1"/>
  <c r="H6" i="20"/>
  <c r="I6" i="20" s="1"/>
  <c r="H12" i="20"/>
  <c r="I12" i="20" s="1"/>
  <c r="H60" i="20"/>
  <c r="I60" i="20" s="1"/>
  <c r="L60" i="20" s="1"/>
  <c r="H13" i="20"/>
  <c r="I13" i="20" s="1"/>
  <c r="H29" i="20"/>
  <c r="I29" i="20" s="1"/>
  <c r="L29" i="20" s="1"/>
  <c r="H38" i="20"/>
  <c r="I38" i="20" s="1"/>
  <c r="L38" i="20" s="1"/>
  <c r="H25" i="20"/>
  <c r="I25" i="20" s="1"/>
  <c r="L25" i="20" s="1"/>
  <c r="H16" i="20"/>
  <c r="I16" i="20" s="1"/>
  <c r="L16" i="20" s="1"/>
  <c r="H37" i="20"/>
  <c r="I37" i="20" s="1"/>
  <c r="L37" i="20" s="1"/>
  <c r="H32" i="20"/>
  <c r="I32" i="20" s="1"/>
  <c r="L32" i="20" s="1"/>
  <c r="H14" i="20"/>
  <c r="I14" i="20" s="1"/>
  <c r="K14" i="20" s="1"/>
  <c r="L14" i="20" s="1"/>
  <c r="H39" i="20"/>
  <c r="I39" i="20" s="1"/>
  <c r="L39" i="20" s="1"/>
  <c r="H61" i="20"/>
  <c r="I61" i="20" s="1"/>
  <c r="L61" i="20" s="1"/>
  <c r="H22" i="20"/>
  <c r="I22" i="20" s="1"/>
  <c r="L22" i="20" s="1"/>
  <c r="H44" i="20"/>
  <c r="I44" i="20" s="1"/>
  <c r="L44" i="20" s="1"/>
  <c r="H27" i="20"/>
  <c r="I27" i="20" s="1"/>
  <c r="L27" i="20" s="1"/>
  <c r="H49" i="20"/>
  <c r="I49" i="20" s="1"/>
  <c r="L49" i="20" s="1"/>
  <c r="H43" i="20"/>
  <c r="I43" i="20" s="1"/>
  <c r="L43" i="20" s="1"/>
  <c r="H17" i="20"/>
  <c r="I17" i="20" s="1"/>
  <c r="L17" i="20" s="1"/>
  <c r="H9" i="20"/>
  <c r="I9" i="20" s="1"/>
  <c r="H40" i="20"/>
  <c r="I40" i="20" s="1"/>
  <c r="L40" i="20" s="1"/>
  <c r="H26" i="20"/>
  <c r="I26" i="20" s="1"/>
  <c r="L26" i="20" s="1"/>
  <c r="H58" i="20"/>
  <c r="I58" i="20" s="1"/>
  <c r="L58" i="20" s="1"/>
  <c r="H19" i="20"/>
  <c r="I19" i="20" s="1"/>
  <c r="L19" i="20" s="1"/>
  <c r="H65" i="20"/>
  <c r="I65" i="20" s="1"/>
  <c r="L65" i="20" s="1"/>
  <c r="H46" i="20"/>
  <c r="I46" i="20" s="1"/>
  <c r="L46" i="20" s="1"/>
  <c r="H7" i="20"/>
  <c r="I7" i="20" s="1"/>
  <c r="H35" i="20"/>
  <c r="I35" i="20" s="1"/>
  <c r="L35" i="20" s="1"/>
  <c r="H51" i="20"/>
  <c r="I51" i="20" s="1"/>
  <c r="L51" i="20" s="1"/>
  <c r="H23" i="20"/>
  <c r="I23" i="20" s="1"/>
  <c r="L23" i="20" s="1"/>
  <c r="H59" i="20"/>
  <c r="I59" i="20" s="1"/>
  <c r="L59" i="20" s="1"/>
  <c r="H30" i="20"/>
  <c r="I30" i="20" s="1"/>
  <c r="L30" i="20" s="1"/>
  <c r="H56" i="20"/>
  <c r="I56" i="20" s="1"/>
  <c r="L56" i="20" s="1"/>
  <c r="H20" i="20"/>
  <c r="I20" i="20" s="1"/>
  <c r="L20" i="20" s="1"/>
  <c r="H31" i="20"/>
  <c r="I31" i="20" s="1"/>
  <c r="L31" i="20" s="1"/>
  <c r="H47" i="20"/>
  <c r="I47" i="20" s="1"/>
  <c r="L47" i="20" s="1"/>
  <c r="H63" i="20"/>
  <c r="I63" i="20" s="1"/>
  <c r="L63" i="20" s="1"/>
  <c r="H57" i="20"/>
  <c r="I57" i="20" s="1"/>
  <c r="L57" i="20" s="1"/>
  <c r="H53" i="20"/>
  <c r="I53" i="20" s="1"/>
  <c r="L53" i="20" s="1"/>
  <c r="H34" i="20"/>
  <c r="I34" i="20" s="1"/>
  <c r="L34" i="20" s="1"/>
  <c r="H10" i="20"/>
  <c r="I10" i="20" s="1"/>
  <c r="H54" i="20"/>
  <c r="I54" i="20" s="1"/>
  <c r="L54" i="20" s="1"/>
  <c r="H28" i="20"/>
  <c r="I28" i="20" s="1"/>
  <c r="L28" i="20" s="1"/>
  <c r="H21" i="20"/>
  <c r="I21" i="20" s="1"/>
  <c r="L21" i="20" s="1"/>
  <c r="H41" i="20"/>
  <c r="I41" i="20" s="1"/>
  <c r="L41" i="20" s="1"/>
  <c r="H24" i="20"/>
  <c r="I24" i="20" s="1"/>
  <c r="L24" i="20" s="1"/>
  <c r="H48" i="20"/>
  <c r="I48" i="20" s="1"/>
  <c r="L48" i="20" s="1"/>
  <c r="H45" i="20"/>
  <c r="I45" i="20" s="1"/>
  <c r="L45" i="20" s="1"/>
  <c r="H55" i="20"/>
  <c r="I55" i="20" s="1"/>
  <c r="L55" i="20" s="1"/>
  <c r="H62" i="20"/>
  <c r="I62" i="20" s="1"/>
  <c r="L62" i="20" s="1"/>
  <c r="H33" i="20"/>
  <c r="I33" i="20" s="1"/>
  <c r="L33" i="20" s="1"/>
  <c r="H18" i="20"/>
  <c r="I18" i="20" s="1"/>
  <c r="L18" i="20" s="1"/>
  <c r="H52" i="20"/>
  <c r="I52" i="20" s="1"/>
  <c r="L52" i="20" s="1"/>
  <c r="H50" i="20"/>
  <c r="I50" i="20" s="1"/>
  <c r="L50" i="20" s="1"/>
  <c r="G3" i="20"/>
  <c r="H8" i="20"/>
  <c r="I8" i="20" s="1"/>
  <c r="Q13" i="3"/>
  <c r="R13" i="3"/>
  <c r="P13" i="3"/>
  <c r="H11" i="20"/>
  <c r="I11" i="20" s="1"/>
  <c r="F3" i="20"/>
  <c r="O14" i="3" a="1"/>
  <c r="O14" i="3" s="1"/>
  <c r="O15" i="3" s="1" a="1"/>
  <c r="O15" i="3" s="1"/>
  <c r="P12" i="3"/>
  <c r="R12" i="3"/>
  <c r="Q12" i="3"/>
  <c r="H36" i="20"/>
  <c r="I36" i="20" s="1"/>
  <c r="L36" i="20" s="1"/>
  <c r="H15" i="20"/>
  <c r="I15" i="20" s="1"/>
  <c r="K15" i="20" s="1"/>
  <c r="L15" i="20" s="1"/>
  <c r="P15" i="3" l="1"/>
  <c r="Q15" i="3"/>
  <c r="R15" i="3"/>
  <c r="Q14" i="3"/>
  <c r="P14" i="3"/>
  <c r="R14" i="3"/>
  <c r="H3" i="20"/>
  <c r="O16" i="3" a="1"/>
  <c r="O16" i="3" s="1"/>
  <c r="K6" i="20"/>
  <c r="I3" i="20"/>
  <c r="Q16" i="3" l="1"/>
  <c r="R16" i="3"/>
  <c r="P16" i="3"/>
  <c r="O17" i="3" a="1"/>
  <c r="O17" i="3" s="1"/>
  <c r="L6" i="20"/>
  <c r="R17" i="3" l="1"/>
  <c r="P17" i="3"/>
  <c r="Q17" i="3"/>
  <c r="O18" i="3" a="1"/>
  <c r="O18" i="3" s="1"/>
  <c r="R18" i="3" l="1"/>
  <c r="Q18" i="3"/>
  <c r="P18" i="3"/>
  <c r="O19" i="3" a="1"/>
  <c r="O19" i="3" s="1"/>
  <c r="O20" i="3" s="1" a="1"/>
  <c r="O20" i="3" s="1"/>
  <c r="P19" i="3" l="1"/>
  <c r="R19" i="3"/>
  <c r="Q19" i="3"/>
  <c r="P20" i="3"/>
  <c r="Q20" i="3"/>
  <c r="R20" i="3"/>
  <c r="O21" i="3" a="1"/>
  <c r="O21" i="3" s="1"/>
  <c r="P21" i="3" l="1"/>
  <c r="R21" i="3"/>
  <c r="Q21" i="3"/>
  <c r="O22" i="3" a="1"/>
  <c r="O22" i="3" s="1"/>
  <c r="R22" i="3" l="1"/>
  <c r="P22" i="3"/>
  <c r="Q22" i="3"/>
  <c r="O23" i="3" a="1"/>
  <c r="O23" i="3" s="1"/>
  <c r="P23" i="3" l="1"/>
  <c r="Q23" i="3"/>
  <c r="R23" i="3"/>
  <c r="O24" i="3" a="1"/>
  <c r="O24" i="3" s="1"/>
  <c r="Q24" i="3" l="1"/>
  <c r="R24" i="3"/>
  <c r="P24" i="3"/>
  <c r="O25" i="3" a="1"/>
  <c r="O25" i="3" s="1"/>
  <c r="P25" i="3" l="1"/>
  <c r="R25" i="3"/>
  <c r="Q25" i="3"/>
  <c r="O26" i="3" a="1"/>
  <c r="O26" i="3" s="1"/>
  <c r="Q26" i="3" l="1"/>
  <c r="R26" i="3"/>
  <c r="P26" i="3"/>
  <c r="O27" i="3" a="1"/>
  <c r="O27" i="3" s="1"/>
  <c r="Q27" i="3" l="1"/>
  <c r="R27" i="3"/>
  <c r="P27" i="3"/>
  <c r="O28" i="3" a="1"/>
  <c r="O28" i="3" s="1"/>
  <c r="R28" i="3" l="1"/>
  <c r="P28" i="3"/>
  <c r="Q28" i="3"/>
  <c r="O29" i="3" a="1"/>
  <c r="O29" i="3" s="1"/>
  <c r="P29" i="3" l="1"/>
  <c r="R29" i="3"/>
  <c r="Q29" i="3"/>
  <c r="O30" i="3" a="1"/>
  <c r="O30" i="3" s="1"/>
  <c r="R30" i="3" l="1"/>
  <c r="P30" i="3"/>
  <c r="Q30" i="3"/>
  <c r="O31" i="3" a="1"/>
  <c r="O31" i="3" s="1"/>
  <c r="R31" i="3" l="1"/>
  <c r="P31" i="3"/>
  <c r="Q31" i="3"/>
  <c r="O32" i="3" a="1"/>
  <c r="O32" i="3" s="1"/>
  <c r="Q32" i="3" l="1"/>
  <c r="R32" i="3"/>
  <c r="P32" i="3"/>
  <c r="O33" i="3" a="1"/>
  <c r="O33" i="3" s="1"/>
  <c r="P33" i="3" l="1"/>
  <c r="R33" i="3"/>
  <c r="Q33" i="3"/>
  <c r="O34" i="3" a="1"/>
  <c r="O34" i="3" s="1"/>
  <c r="R34" i="3" l="1"/>
  <c r="P34" i="3"/>
  <c r="Q34" i="3"/>
  <c r="O35" i="3" a="1"/>
  <c r="O35" i="3" s="1"/>
  <c r="R35" i="3" l="1"/>
  <c r="P35" i="3"/>
  <c r="Q35" i="3"/>
  <c r="O36" i="3" a="1"/>
  <c r="O36" i="3" s="1"/>
  <c r="P36" i="3" l="1"/>
  <c r="Q36" i="3"/>
  <c r="R36" i="3"/>
  <c r="O37" i="3" a="1"/>
  <c r="O37" i="3" s="1"/>
  <c r="P37" i="3" l="1"/>
  <c r="Q37" i="3"/>
  <c r="R37" i="3"/>
  <c r="O38" i="3" a="1"/>
  <c r="O38" i="3" s="1"/>
  <c r="Q38" i="3" l="1"/>
  <c r="R38" i="3"/>
  <c r="P38" i="3"/>
  <c r="O39" i="3" a="1"/>
  <c r="O39" i="3" s="1"/>
  <c r="P39" i="3" l="1"/>
  <c r="Q39" i="3"/>
  <c r="R39" i="3"/>
  <c r="O40" i="3" a="1"/>
  <c r="O40" i="3" s="1"/>
  <c r="Q40" i="3" l="1"/>
  <c r="R40" i="3"/>
  <c r="P40" i="3"/>
  <c r="O41" i="3" a="1"/>
  <c r="O41" i="3" s="1"/>
  <c r="P41" i="3" l="1"/>
  <c r="R41" i="3"/>
  <c r="Q41" i="3"/>
  <c r="O42" i="3" a="1"/>
  <c r="O42" i="3" s="1"/>
  <c r="P42" i="3" l="1"/>
  <c r="Q42" i="3"/>
  <c r="R42" i="3"/>
  <c r="O43" i="3" a="1"/>
  <c r="O43" i="3" s="1"/>
  <c r="Q43" i="3" l="1"/>
  <c r="R43" i="3"/>
  <c r="P43" i="3"/>
  <c r="O44" i="3" a="1"/>
  <c r="O44" i="3" s="1"/>
  <c r="P44" i="3" l="1"/>
  <c r="Q44" i="3"/>
  <c r="R44" i="3"/>
  <c r="O45" i="3" a="1"/>
  <c r="O45" i="3" s="1"/>
  <c r="Q45" i="3" l="1"/>
  <c r="R45" i="3"/>
  <c r="P45" i="3"/>
  <c r="O46" i="3" a="1"/>
  <c r="O46" i="3" s="1"/>
  <c r="R46" i="3" l="1"/>
  <c r="P46" i="3"/>
  <c r="Q46" i="3"/>
  <c r="O47" i="3" a="1"/>
  <c r="O47" i="3" s="1"/>
  <c r="R47" i="3" l="1"/>
  <c r="P47" i="3"/>
  <c r="Q47" i="3"/>
  <c r="O48" i="3" a="1"/>
  <c r="O48" i="3" s="1"/>
  <c r="Q48" i="3" l="1"/>
  <c r="R48" i="3"/>
  <c r="P48" i="3"/>
  <c r="O49" i="3" a="1"/>
  <c r="O49" i="3" s="1"/>
  <c r="P49" i="3" l="1"/>
  <c r="R49" i="3"/>
  <c r="Q49" i="3"/>
  <c r="O50" i="3" a="1"/>
  <c r="O50" i="3" s="1"/>
  <c r="R50" i="3" l="1"/>
  <c r="P50" i="3"/>
  <c r="Q50" i="3"/>
  <c r="O51" i="3" a="1"/>
  <c r="O51" i="3" s="1"/>
  <c r="R51" i="3" l="1"/>
  <c r="P51" i="3"/>
  <c r="Q51" i="3"/>
  <c r="O52" i="3" a="1"/>
  <c r="O52" i="3" s="1"/>
  <c r="P52" i="3" l="1"/>
  <c r="Q52" i="3"/>
  <c r="R52" i="3"/>
  <c r="O53" i="3" a="1"/>
  <c r="O53" i="3" s="1"/>
  <c r="R53" i="3" l="1"/>
  <c r="P53" i="3"/>
  <c r="Q53" i="3"/>
  <c r="O54" i="3" a="1"/>
  <c r="O54" i="3" s="1"/>
  <c r="R54" i="3" l="1"/>
  <c r="P54" i="3"/>
  <c r="Q54" i="3"/>
  <c r="O55" i="3" a="1"/>
  <c r="O55" i="3" s="1"/>
  <c r="R55" i="3" l="1"/>
  <c r="P55" i="3"/>
  <c r="Q55" i="3"/>
  <c r="O56" i="3" a="1"/>
  <c r="O56" i="3" s="1"/>
  <c r="R56" i="3" l="1"/>
  <c r="P56" i="3"/>
  <c r="Q56" i="3"/>
  <c r="O57" i="3" a="1"/>
  <c r="O57" i="3" s="1"/>
  <c r="Q57" i="3" l="1"/>
  <c r="P57" i="3"/>
  <c r="R57" i="3"/>
  <c r="O58" i="3" a="1"/>
  <c r="O58" i="3" s="1"/>
  <c r="Q58" i="3" l="1"/>
  <c r="R58" i="3"/>
  <c r="P58" i="3"/>
  <c r="O59" i="3" a="1"/>
  <c r="O59" i="3" s="1"/>
  <c r="P59" i="3" l="1"/>
  <c r="Q59" i="3"/>
  <c r="R59" i="3"/>
  <c r="O60" i="3" a="1"/>
  <c r="O60" i="3" s="1"/>
  <c r="Q60" i="3" l="1"/>
  <c r="R60" i="3"/>
  <c r="P60" i="3"/>
  <c r="O61" i="3" a="1"/>
  <c r="O61" i="3" s="1"/>
  <c r="P61" i="3" l="1"/>
  <c r="Q61" i="3"/>
  <c r="R61" i="3"/>
  <c r="O62" i="3" a="1"/>
  <c r="O62" i="3" s="1"/>
  <c r="R62" i="3" l="1"/>
  <c r="P62" i="3"/>
  <c r="Q62" i="3"/>
  <c r="O63" i="3" a="1"/>
  <c r="O63" i="3" s="1"/>
  <c r="Q63" i="3" l="1"/>
  <c r="R63" i="3"/>
  <c r="P63" i="3"/>
  <c r="O64" i="3" a="1"/>
  <c r="O64" i="3" s="1"/>
  <c r="R64" i="3" l="1"/>
  <c r="Q64" i="3"/>
  <c r="P64" i="3"/>
  <c r="O65" i="3" a="1"/>
  <c r="O65" i="3" s="1"/>
  <c r="P65" i="3" l="1"/>
  <c r="Q65" i="3"/>
  <c r="R65" i="3"/>
  <c r="O66" i="3" a="1"/>
  <c r="O66" i="3" s="1"/>
  <c r="P66" i="3" l="1"/>
  <c r="R66" i="3"/>
  <c r="Q66" i="3"/>
  <c r="O67" i="3" a="1"/>
  <c r="O67" i="3" s="1"/>
  <c r="P67" i="3" l="1"/>
  <c r="Q67" i="3"/>
  <c r="R67" i="3"/>
  <c r="O68" i="3" a="1"/>
  <c r="O68" i="3" s="1"/>
  <c r="R68" i="3" l="1"/>
  <c r="P68" i="3"/>
  <c r="Q68" i="3"/>
  <c r="O69" i="3" a="1"/>
  <c r="O69" i="3" s="1"/>
  <c r="P69" i="3" l="1"/>
  <c r="R69" i="3"/>
  <c r="Q69" i="3"/>
  <c r="O70" i="3" a="1"/>
  <c r="O70" i="3" s="1"/>
  <c r="Q70" i="3" l="1"/>
  <c r="R70" i="3"/>
  <c r="P70" i="3"/>
  <c r="O71" i="3" a="1"/>
  <c r="O71" i="3" s="1"/>
  <c r="P71" i="3" l="1"/>
  <c r="Q71" i="3"/>
  <c r="R71" i="3"/>
  <c r="O72" i="3" a="1"/>
  <c r="O72" i="3" s="1"/>
  <c r="R72" i="3" l="1"/>
  <c r="P72" i="3"/>
  <c r="Q72" i="3"/>
  <c r="O73" i="3" a="1"/>
  <c r="O73" i="3" s="1"/>
  <c r="Q73" i="3" l="1"/>
  <c r="R73" i="3"/>
  <c r="P73" i="3"/>
  <c r="O74" i="3" a="1"/>
  <c r="O74" i="3" s="1"/>
  <c r="R74" i="3" l="1"/>
  <c r="Q74" i="3"/>
  <c r="P74" i="3"/>
  <c r="O75" i="3" a="1"/>
  <c r="O75" i="3" s="1"/>
  <c r="R75" i="3" l="1"/>
  <c r="P75" i="3"/>
  <c r="Q75" i="3"/>
  <c r="O76" i="3" a="1"/>
  <c r="O76" i="3" s="1"/>
  <c r="R76" i="3" l="1"/>
  <c r="P76" i="3"/>
  <c r="Q76" i="3"/>
  <c r="O77" i="3" a="1"/>
  <c r="O77" i="3" s="1"/>
  <c r="P77" i="3" l="1"/>
  <c r="R77" i="3"/>
  <c r="Q77" i="3"/>
  <c r="O78" i="3" a="1"/>
  <c r="O78" i="3" s="1"/>
  <c r="P78" i="3" l="1"/>
  <c r="Q78" i="3"/>
  <c r="R78" i="3"/>
  <c r="O79" i="3" a="1"/>
  <c r="O79" i="3" s="1"/>
  <c r="Q79" i="3" l="1"/>
  <c r="R79" i="3"/>
  <c r="P79" i="3"/>
  <c r="O80" i="3" a="1"/>
  <c r="O80" i="3" s="1"/>
  <c r="R80" i="3" l="1"/>
  <c r="P80" i="3"/>
  <c r="Q80" i="3"/>
  <c r="O81" i="3" a="1"/>
  <c r="O81" i="3" s="1"/>
  <c r="P81" i="3" l="1"/>
  <c r="Q81" i="3"/>
  <c r="R81" i="3"/>
  <c r="O82" i="3" a="1"/>
  <c r="O82" i="3" s="1"/>
  <c r="R82" i="3" l="1"/>
  <c r="P82" i="3"/>
  <c r="Q82" i="3"/>
  <c r="O83" i="3" a="1"/>
  <c r="O83" i="3" s="1"/>
  <c r="P83" i="3" l="1"/>
  <c r="R83" i="3"/>
  <c r="Q83" i="3"/>
  <c r="O84" i="3" a="1"/>
  <c r="O84" i="3" s="1"/>
  <c r="R84" i="3" l="1"/>
  <c r="P84" i="3"/>
  <c r="Q84" i="3"/>
  <c r="O85" i="3" a="1"/>
  <c r="O85" i="3" s="1"/>
  <c r="Q85" i="3" l="1"/>
  <c r="R85" i="3"/>
  <c r="P85" i="3"/>
  <c r="O86" i="3" a="1"/>
  <c r="O86" i="3" s="1"/>
  <c r="P86" i="3" l="1"/>
  <c r="Q86" i="3"/>
  <c r="R86" i="3"/>
  <c r="O87" i="3" a="1"/>
  <c r="O87" i="3" s="1"/>
  <c r="R87" i="3" l="1"/>
  <c r="Q87" i="3"/>
  <c r="P87" i="3"/>
  <c r="O88" i="3" a="1"/>
  <c r="O88" i="3" s="1"/>
  <c r="R88" i="3" l="1"/>
  <c r="P88" i="3"/>
  <c r="Q88" i="3"/>
  <c r="O89" i="3" a="1"/>
  <c r="O89" i="3" s="1"/>
  <c r="Q89" i="3" l="1"/>
  <c r="R89" i="3"/>
  <c r="P89" i="3"/>
  <c r="O90" i="3" a="1"/>
  <c r="O90" i="3" s="1"/>
  <c r="P90" i="3" l="1"/>
  <c r="Q90" i="3"/>
  <c r="R90" i="3"/>
  <c r="O91" i="3" a="1"/>
  <c r="O91" i="3" s="1"/>
  <c r="Q91" i="3" l="1"/>
  <c r="R91" i="3"/>
  <c r="P91" i="3"/>
  <c r="O92" i="3" a="1"/>
  <c r="O92" i="3" s="1"/>
  <c r="P92" i="3" l="1"/>
  <c r="Q92" i="3"/>
  <c r="R92" i="3"/>
  <c r="O93" i="3" a="1"/>
  <c r="O93" i="3" s="1"/>
  <c r="R93" i="3" l="1"/>
  <c r="Q93" i="3"/>
  <c r="P93" i="3"/>
  <c r="O94" i="3" a="1"/>
  <c r="O94" i="3" s="1"/>
  <c r="P94" i="3" l="1"/>
  <c r="Q94" i="3"/>
  <c r="R94" i="3"/>
  <c r="O95" i="3" a="1"/>
  <c r="O95" i="3" s="1"/>
  <c r="P95" i="3" l="1"/>
  <c r="Q95" i="3"/>
  <c r="R95" i="3"/>
  <c r="O96" i="3" a="1"/>
  <c r="O96" i="3" s="1"/>
  <c r="Q96" i="3" l="1"/>
  <c r="P96" i="3"/>
  <c r="R96" i="3"/>
  <c r="O97" i="3" a="1"/>
  <c r="O97" i="3" s="1"/>
  <c r="Q97" i="3" l="1"/>
  <c r="P97" i="3"/>
  <c r="R97" i="3"/>
  <c r="O98" i="3" a="1"/>
  <c r="O98" i="3" s="1"/>
  <c r="R98" i="3" l="1"/>
  <c r="Q98" i="3"/>
  <c r="P98" i="3"/>
  <c r="O99" i="3" a="1"/>
  <c r="O99" i="3" s="1"/>
  <c r="P99" i="3" l="1"/>
  <c r="Q99" i="3"/>
  <c r="R99" i="3"/>
  <c r="O100" i="3" a="1"/>
  <c r="O100" i="3" s="1"/>
  <c r="R100" i="3" l="1"/>
  <c r="P100" i="3"/>
  <c r="Q100" i="3"/>
  <c r="O101" i="3" a="1"/>
  <c r="O101" i="3" s="1"/>
  <c r="P101" i="3" l="1"/>
  <c r="R101" i="3"/>
  <c r="Q101" i="3"/>
  <c r="O102" i="3" a="1"/>
  <c r="O102" i="3" s="1"/>
  <c r="P102" i="3" l="1"/>
  <c r="Q102" i="3"/>
  <c r="R102" i="3"/>
  <c r="O103" i="3" a="1"/>
  <c r="O103" i="3" s="1"/>
  <c r="Q103" i="3" l="1"/>
  <c r="R103" i="3"/>
  <c r="P103" i="3"/>
  <c r="O104" i="3" a="1"/>
  <c r="O104" i="3" s="1"/>
  <c r="Q104" i="3" l="1"/>
  <c r="R104" i="3"/>
  <c r="P104" i="3"/>
  <c r="O105" i="3" a="1"/>
  <c r="O105" i="3" s="1"/>
  <c r="R105" i="3" l="1"/>
  <c r="P105" i="3"/>
  <c r="Q105" i="3"/>
  <c r="O106" i="3" a="1"/>
  <c r="O106" i="3" s="1"/>
  <c r="Q106" i="3" l="1"/>
  <c r="R106" i="3"/>
  <c r="P106" i="3"/>
  <c r="O107" i="3" a="1"/>
  <c r="O107" i="3" s="1"/>
  <c r="P107" i="3" l="1"/>
  <c r="R107" i="3"/>
  <c r="Q107" i="3"/>
  <c r="O108" i="3" a="1"/>
  <c r="O108" i="3" s="1"/>
  <c r="P108" i="3" l="1"/>
  <c r="R108" i="3"/>
  <c r="Q108" i="3"/>
  <c r="O109" i="3" a="1"/>
  <c r="O109" i="3" s="1"/>
  <c r="P109" i="3" l="1"/>
  <c r="Q109" i="3"/>
  <c r="R109" i="3"/>
  <c r="O110" i="3" a="1"/>
  <c r="O110" i="3" s="1"/>
  <c r="Q110" i="3" l="1"/>
  <c r="R110" i="3"/>
  <c r="P110" i="3"/>
  <c r="O111" i="3" a="1"/>
  <c r="O111" i="3" s="1"/>
  <c r="P111" i="3" l="1"/>
  <c r="Q111" i="3"/>
  <c r="R111" i="3"/>
  <c r="O112" i="3" a="1"/>
  <c r="O112" i="3" s="1"/>
  <c r="Q112" i="3" l="1"/>
  <c r="P112" i="3"/>
  <c r="R112" i="3"/>
  <c r="O113" i="3" a="1"/>
  <c r="O113" i="3" s="1"/>
  <c r="R113" i="3" l="1"/>
  <c r="P113" i="3"/>
  <c r="Q113" i="3"/>
  <c r="O114" i="3" a="1"/>
  <c r="O114" i="3" s="1"/>
  <c r="Q114" i="3" l="1"/>
  <c r="R114" i="3"/>
  <c r="P114" i="3"/>
  <c r="O115" i="3" a="1"/>
  <c r="O115" i="3" s="1"/>
  <c r="R115" i="3" l="1"/>
  <c r="P115" i="3"/>
  <c r="Q115" i="3"/>
  <c r="O116" i="3" a="1"/>
  <c r="O116" i="3" s="1"/>
  <c r="Q116" i="3" l="1"/>
  <c r="P116" i="3"/>
  <c r="R116" i="3"/>
  <c r="O117" i="3" a="1"/>
  <c r="O117" i="3" s="1"/>
  <c r="R117" i="3" l="1"/>
  <c r="P117" i="3"/>
  <c r="Q117" i="3"/>
  <c r="O118" i="3" a="1"/>
  <c r="O118" i="3" s="1"/>
  <c r="R118" i="3" l="1"/>
  <c r="Q118" i="3"/>
  <c r="P118" i="3"/>
  <c r="O119" i="3" a="1"/>
  <c r="O119" i="3" s="1"/>
  <c r="P119" i="3" l="1"/>
  <c r="Q119" i="3"/>
  <c r="R119" i="3"/>
  <c r="O120" i="3" a="1"/>
  <c r="O120" i="3" s="1"/>
  <c r="Q120" i="3" l="1"/>
  <c r="P120" i="3"/>
  <c r="R120" i="3"/>
  <c r="O121" i="3" a="1"/>
  <c r="O121" i="3" s="1"/>
  <c r="R121" i="3" l="1"/>
  <c r="Q121" i="3"/>
  <c r="P121" i="3"/>
  <c r="O122" i="3" a="1"/>
  <c r="O122" i="3" s="1"/>
  <c r="P122" i="3" l="1"/>
  <c r="Q122" i="3"/>
  <c r="R122" i="3"/>
  <c r="O123" i="3" a="1"/>
  <c r="O123" i="3" s="1"/>
  <c r="R123" i="3" l="1"/>
  <c r="P123" i="3"/>
  <c r="Q123" i="3"/>
  <c r="O124" i="3" a="1"/>
  <c r="O124" i="3" s="1"/>
  <c r="Q124" i="3" l="1"/>
  <c r="R124" i="3"/>
  <c r="P124" i="3"/>
  <c r="O125" i="3" a="1"/>
  <c r="O125" i="3" s="1"/>
  <c r="Q125" i="3" l="1"/>
  <c r="R125" i="3"/>
  <c r="P125" i="3"/>
  <c r="O126" i="3" a="1"/>
  <c r="O126" i="3" s="1"/>
  <c r="Q126" i="3" l="1"/>
  <c r="P126" i="3"/>
  <c r="R126" i="3"/>
  <c r="O127" i="3" a="1"/>
  <c r="O127" i="3" s="1"/>
  <c r="Q127" i="3" l="1"/>
  <c r="R127" i="3"/>
  <c r="P127" i="3"/>
  <c r="O128" i="3" a="1"/>
  <c r="O128" i="3" s="1"/>
  <c r="R128" i="3" l="1"/>
  <c r="P128" i="3"/>
  <c r="Q128" i="3"/>
  <c r="O129" i="3" a="1"/>
  <c r="O129" i="3" s="1"/>
  <c r="Q129" i="3" l="1"/>
  <c r="R129" i="3"/>
  <c r="P129" i="3"/>
  <c r="O130" i="3" a="1"/>
  <c r="O130" i="3" s="1"/>
  <c r="R130" i="3" l="1"/>
  <c r="P130" i="3"/>
  <c r="Q130" i="3"/>
  <c r="O131" i="3" a="1"/>
  <c r="O131" i="3" s="1"/>
  <c r="R131" i="3" l="1"/>
  <c r="Q131" i="3"/>
  <c r="P131" i="3"/>
  <c r="O132" i="3" a="1"/>
  <c r="O132" i="3" s="1"/>
  <c r="P132" i="3" l="1"/>
  <c r="R132" i="3"/>
  <c r="Q132" i="3"/>
  <c r="O133" i="3" a="1"/>
  <c r="O133" i="3" s="1"/>
  <c r="R133" i="3" l="1"/>
  <c r="P133" i="3"/>
  <c r="Q133" i="3"/>
  <c r="O134" i="3" a="1"/>
  <c r="O134" i="3" s="1"/>
  <c r="R134" i="3" l="1"/>
  <c r="P134" i="3"/>
  <c r="Q134" i="3"/>
  <c r="O135" i="3" a="1"/>
  <c r="O135" i="3" s="1"/>
  <c r="Q135" i="3" l="1"/>
  <c r="R135" i="3"/>
  <c r="P135" i="3"/>
  <c r="O136" i="3" a="1"/>
  <c r="O136" i="3" s="1"/>
  <c r="P136" i="3" l="1"/>
  <c r="R136" i="3"/>
  <c r="Q136" i="3"/>
  <c r="O137" i="3" a="1"/>
  <c r="O137" i="3" s="1"/>
  <c r="Q137" i="3" l="1"/>
  <c r="R137" i="3"/>
  <c r="P137" i="3"/>
  <c r="O138" i="3" a="1"/>
  <c r="O138" i="3" s="1"/>
  <c r="Q138" i="3" l="1"/>
  <c r="P138" i="3"/>
  <c r="R138" i="3"/>
  <c r="O139" i="3" a="1"/>
  <c r="O139" i="3" s="1"/>
  <c r="R139" i="3" l="1"/>
  <c r="P139" i="3"/>
  <c r="Q139" i="3"/>
  <c r="O140" i="3" a="1"/>
  <c r="O140" i="3" s="1"/>
  <c r="Q140" i="3" l="1"/>
  <c r="R140" i="3"/>
  <c r="P140" i="3"/>
  <c r="O141" i="3" a="1"/>
  <c r="O141" i="3" s="1"/>
  <c r="Q141" i="3" l="1"/>
  <c r="R141" i="3"/>
  <c r="P141" i="3"/>
  <c r="O142" i="3" a="1"/>
  <c r="O142" i="3" s="1"/>
  <c r="Q142" i="3" l="1"/>
  <c r="P142" i="3"/>
  <c r="R142" i="3"/>
  <c r="O143" i="3" a="1"/>
  <c r="O143" i="3" s="1"/>
  <c r="Q143" i="3" l="1"/>
  <c r="P143" i="3"/>
  <c r="R143" i="3"/>
  <c r="O144" i="3" a="1"/>
  <c r="O144" i="3" s="1"/>
  <c r="R144" i="3" l="1"/>
  <c r="Q144" i="3"/>
  <c r="P144" i="3"/>
  <c r="O145" i="3" a="1"/>
  <c r="O145" i="3" s="1"/>
  <c r="Q145" i="3" l="1"/>
  <c r="R145" i="3"/>
  <c r="P145" i="3"/>
  <c r="O146" i="3" a="1"/>
  <c r="O146" i="3" s="1"/>
  <c r="Q146" i="3" l="1"/>
  <c r="P146" i="3"/>
  <c r="R146" i="3"/>
  <c r="O147" i="3" a="1"/>
  <c r="O147" i="3" s="1"/>
  <c r="Q147" i="3" l="1"/>
  <c r="P147" i="3"/>
  <c r="R147" i="3"/>
  <c r="O148" i="3" a="1"/>
  <c r="O148" i="3" s="1"/>
  <c r="R148" i="3" l="1"/>
  <c r="P148" i="3"/>
  <c r="Q148" i="3"/>
  <c r="O149" i="3" a="1"/>
  <c r="O149" i="3" s="1"/>
  <c r="R149" i="3" l="1"/>
  <c r="P149" i="3"/>
  <c r="Q149" i="3"/>
  <c r="O150" i="3" a="1"/>
  <c r="O150" i="3" s="1"/>
  <c r="Q150" i="3" l="1"/>
  <c r="P150" i="3"/>
  <c r="R150" i="3"/>
  <c r="O151" i="3" a="1"/>
  <c r="O151" i="3" s="1"/>
  <c r="R151" i="3" l="1"/>
  <c r="Q151" i="3"/>
  <c r="P151" i="3"/>
  <c r="O152" i="3" a="1"/>
  <c r="O152" i="3" s="1"/>
  <c r="R152" i="3" l="1"/>
  <c r="P152" i="3"/>
  <c r="Q152" i="3"/>
  <c r="O153" i="3" a="1"/>
  <c r="O153" i="3" s="1"/>
  <c r="Q153" i="3" l="1"/>
  <c r="R153" i="3"/>
  <c r="P153" i="3"/>
  <c r="O154" i="3" a="1"/>
  <c r="O154" i="3" s="1"/>
  <c r="Q154" i="3" l="1"/>
  <c r="P154" i="3"/>
  <c r="R154" i="3"/>
  <c r="O155" i="3" a="1"/>
  <c r="O155" i="3" s="1"/>
  <c r="P155" i="3" l="1"/>
  <c r="Q155" i="3"/>
  <c r="R155" i="3"/>
  <c r="O156" i="3" a="1"/>
  <c r="O156" i="3" s="1"/>
  <c r="Q156" i="3" l="1"/>
  <c r="P156" i="3"/>
  <c r="R156" i="3"/>
  <c r="O157" i="3" a="1"/>
  <c r="O157" i="3" s="1"/>
  <c r="R157" i="3" l="1"/>
  <c r="Q157" i="3"/>
  <c r="P157" i="3"/>
  <c r="O158" i="3" a="1"/>
  <c r="O158" i="3" s="1"/>
  <c r="Q158" i="3" l="1"/>
  <c r="R158" i="3"/>
  <c r="P158" i="3"/>
  <c r="O159" i="3" a="1"/>
  <c r="O159" i="3" s="1"/>
  <c r="Q159" i="3" l="1"/>
  <c r="R159" i="3"/>
  <c r="P159" i="3"/>
  <c r="O160" i="3" a="1"/>
  <c r="O160" i="3" s="1"/>
  <c r="Q160" i="3" l="1"/>
  <c r="P160" i="3"/>
  <c r="R160" i="3"/>
  <c r="O161" i="3" a="1"/>
  <c r="O161" i="3" s="1"/>
  <c r="R161" i="3" l="1"/>
  <c r="Q161" i="3"/>
  <c r="P161" i="3"/>
  <c r="O162" i="3" a="1"/>
  <c r="O162" i="3" s="1"/>
  <c r="P162" i="3" l="1"/>
  <c r="Q162" i="3"/>
  <c r="R162" i="3"/>
  <c r="O163" i="3" a="1"/>
  <c r="O163" i="3" s="1"/>
  <c r="R163" i="3" l="1"/>
  <c r="Q163" i="3"/>
  <c r="P163" i="3"/>
  <c r="O164" i="3" a="1"/>
  <c r="O164" i="3" s="1"/>
  <c r="R164" i="3" l="1"/>
  <c r="P164" i="3"/>
  <c r="Q164" i="3"/>
  <c r="O165" i="3" a="1"/>
  <c r="O165" i="3" s="1"/>
  <c r="R165" i="3" l="1"/>
  <c r="Q165" i="3"/>
  <c r="P165" i="3"/>
  <c r="O166" i="3" a="1"/>
  <c r="O166" i="3" s="1"/>
  <c r="P166" i="3" l="1"/>
  <c r="Q166" i="3"/>
  <c r="R166" i="3"/>
  <c r="O167" i="3" a="1"/>
  <c r="O167" i="3" s="1"/>
  <c r="R167" i="3" l="1"/>
  <c r="P167" i="3"/>
  <c r="Q167" i="3"/>
  <c r="O168" i="3" a="1"/>
  <c r="O168" i="3" s="1"/>
  <c r="P168" i="3" l="1"/>
  <c r="R168" i="3"/>
  <c r="Q168" i="3"/>
  <c r="O169" i="3" a="1"/>
  <c r="O169" i="3" s="1"/>
  <c r="Q169" i="3" l="1"/>
  <c r="P169" i="3"/>
  <c r="R169" i="3"/>
  <c r="O170" i="3" a="1"/>
  <c r="O170" i="3" s="1"/>
  <c r="P170" i="3" l="1"/>
  <c r="R170" i="3"/>
  <c r="Q170" i="3"/>
  <c r="O171" i="3" a="1"/>
  <c r="O171" i="3" s="1"/>
  <c r="P171" i="3" l="1"/>
  <c r="Q171" i="3"/>
  <c r="R171" i="3"/>
  <c r="O172" i="3" a="1"/>
  <c r="O172" i="3" s="1"/>
  <c r="R172" i="3" l="1"/>
  <c r="Q172" i="3"/>
  <c r="P172" i="3"/>
  <c r="O173" i="3" a="1"/>
  <c r="O173" i="3" s="1"/>
  <c r="Q173" i="3" l="1"/>
  <c r="P173" i="3"/>
  <c r="R173" i="3"/>
  <c r="O174" i="3" a="1"/>
  <c r="O174" i="3" s="1"/>
  <c r="Q174" i="3" l="1"/>
  <c r="P174" i="3"/>
  <c r="R174" i="3"/>
  <c r="O175" i="3" a="1"/>
  <c r="O175" i="3" s="1"/>
  <c r="R175" i="3" l="1"/>
  <c r="Q175" i="3"/>
  <c r="P175" i="3"/>
  <c r="O176" i="3" a="1"/>
  <c r="O176" i="3" s="1"/>
  <c r="Q176" i="3" l="1"/>
  <c r="R176" i="3"/>
  <c r="P176" i="3"/>
  <c r="O177" i="3" a="1"/>
  <c r="O177" i="3" s="1"/>
  <c r="R177" i="3" l="1"/>
  <c r="P177" i="3"/>
  <c r="Q177" i="3"/>
  <c r="O178" i="3" a="1"/>
  <c r="O178" i="3" s="1"/>
  <c r="R178" i="3" l="1"/>
  <c r="P178" i="3"/>
  <c r="Q178" i="3"/>
  <c r="O179" i="3" a="1"/>
  <c r="O179" i="3" s="1"/>
  <c r="R179" i="3" l="1"/>
  <c r="Q179" i="3"/>
  <c r="P179" i="3"/>
  <c r="O180" i="3" a="1"/>
  <c r="O180" i="3" s="1"/>
  <c r="P180" i="3" l="1"/>
  <c r="Q180" i="3"/>
  <c r="R180" i="3"/>
  <c r="O181" i="3" a="1"/>
  <c r="O181" i="3" s="1"/>
  <c r="Q181" i="3" l="1"/>
  <c r="R181" i="3"/>
  <c r="P181" i="3"/>
  <c r="O182" i="3" a="1"/>
  <c r="O182" i="3" s="1"/>
  <c r="R182" i="3" l="1"/>
  <c r="P182" i="3"/>
  <c r="Q182" i="3"/>
  <c r="O183" i="3" a="1"/>
  <c r="O183" i="3" s="1"/>
  <c r="R183" i="3" l="1"/>
  <c r="P183" i="3"/>
  <c r="Q183" i="3"/>
  <c r="O184" i="3" a="1"/>
  <c r="O184" i="3" s="1"/>
  <c r="R184" i="3" l="1"/>
  <c r="P184" i="3"/>
  <c r="Q184" i="3"/>
  <c r="O185" i="3" a="1"/>
  <c r="O185" i="3" s="1"/>
  <c r="R185" i="3" l="1"/>
  <c r="P185" i="3"/>
  <c r="Q185" i="3"/>
  <c r="O186" i="3" a="1"/>
  <c r="O186" i="3" s="1"/>
  <c r="R186" i="3" l="1"/>
  <c r="P186" i="3"/>
  <c r="Q186" i="3"/>
  <c r="O187" i="3" a="1"/>
  <c r="O187" i="3" s="1"/>
  <c r="Q187" i="3" l="1"/>
  <c r="R187" i="3"/>
  <c r="P187" i="3"/>
  <c r="O188" i="3" a="1"/>
  <c r="O188" i="3" s="1"/>
  <c r="P188" i="3" l="1"/>
  <c r="R188" i="3"/>
  <c r="Q188" i="3"/>
  <c r="O189" i="3" a="1"/>
  <c r="O189" i="3" s="1"/>
  <c r="Q189" i="3" l="1"/>
  <c r="R189" i="3"/>
  <c r="P189" i="3"/>
  <c r="O190" i="3" a="1"/>
  <c r="O190" i="3" s="1"/>
  <c r="Q190" i="3" l="1"/>
  <c r="R190" i="3"/>
  <c r="P190" i="3"/>
  <c r="O191" i="3" a="1"/>
  <c r="O191" i="3" s="1"/>
  <c r="Q191" i="3" l="1"/>
  <c r="R191" i="3"/>
  <c r="P191" i="3"/>
  <c r="O192" i="3" a="1"/>
  <c r="O192" i="3" s="1"/>
  <c r="R192" i="3" l="1"/>
  <c r="P192" i="3"/>
  <c r="Q192" i="3"/>
  <c r="O193" i="3" a="1"/>
  <c r="O193" i="3" s="1"/>
  <c r="Q193" i="3" l="1"/>
  <c r="R193" i="3"/>
  <c r="P193" i="3"/>
  <c r="O194" i="3" a="1"/>
  <c r="O194" i="3" s="1"/>
  <c r="Q194" i="3" l="1"/>
  <c r="R194" i="3"/>
  <c r="P194" i="3"/>
  <c r="O195" i="3" a="1"/>
  <c r="O195" i="3" s="1"/>
  <c r="Q195" i="3" l="1"/>
  <c r="R195" i="3"/>
  <c r="P195" i="3"/>
  <c r="O196" i="3" a="1"/>
  <c r="O196" i="3" s="1"/>
  <c r="P196" i="3" l="1"/>
  <c r="R196" i="3"/>
  <c r="Q196" i="3"/>
  <c r="O197" i="3" a="1"/>
  <c r="O197" i="3" s="1"/>
  <c r="R197" i="3" l="1"/>
  <c r="P197" i="3"/>
  <c r="Q197" i="3"/>
  <c r="O198" i="3" a="1"/>
  <c r="O198" i="3" s="1"/>
  <c r="R198" i="3" l="1"/>
  <c r="P198" i="3"/>
  <c r="Q198" i="3"/>
  <c r="O199" i="3" a="1"/>
  <c r="O199" i="3" s="1"/>
  <c r="Q199" i="3" l="1"/>
  <c r="R199" i="3"/>
  <c r="P199" i="3"/>
  <c r="O200" i="3" a="1"/>
  <c r="O200" i="3" s="1"/>
  <c r="P200" i="3" l="1"/>
  <c r="R200" i="3"/>
  <c r="Q200" i="3"/>
  <c r="O201" i="3" a="1"/>
  <c r="O201" i="3" s="1"/>
  <c r="Q201" i="3" l="1"/>
  <c r="R201" i="3"/>
  <c r="P201" i="3"/>
  <c r="O202" i="3" a="1"/>
  <c r="O202" i="3" s="1"/>
  <c r="P202" i="3" l="1"/>
  <c r="R202" i="3"/>
  <c r="Q202" i="3"/>
  <c r="O203" i="3" a="1"/>
  <c r="O203" i="3" s="1"/>
  <c r="R203" i="3" l="1"/>
  <c r="P203" i="3"/>
  <c r="Q203" i="3"/>
  <c r="O204" i="3" a="1"/>
  <c r="O204" i="3" s="1"/>
  <c r="P204" i="3" l="1"/>
  <c r="Q204" i="3"/>
  <c r="R204" i="3"/>
  <c r="O205" i="3" a="1"/>
  <c r="O205" i="3" s="1"/>
  <c r="Q205" i="3" l="1"/>
  <c r="R205" i="3"/>
  <c r="P205" i="3"/>
  <c r="O206" i="3" a="1"/>
  <c r="O206" i="3" s="1"/>
  <c r="Q206" i="3" l="1"/>
  <c r="R206" i="3"/>
  <c r="P206" i="3"/>
  <c r="O207" i="3" a="1"/>
  <c r="O207" i="3" s="1"/>
  <c r="P207" i="3" l="1"/>
  <c r="R207" i="3"/>
  <c r="Q207" i="3"/>
  <c r="O208" i="3" a="1"/>
  <c r="O208" i="3" s="1"/>
  <c r="R208" i="3" l="1"/>
  <c r="P208" i="3"/>
  <c r="Q208" i="3"/>
  <c r="O209" i="3" a="1"/>
  <c r="O209" i="3" s="1"/>
  <c r="Q209" i="3" l="1"/>
  <c r="R209" i="3"/>
  <c r="P209" i="3"/>
  <c r="O210" i="3" a="1"/>
  <c r="O210" i="3" s="1"/>
  <c r="Q210" i="3" l="1"/>
  <c r="P210" i="3"/>
  <c r="R210" i="3"/>
  <c r="O211" i="3" a="1"/>
  <c r="O211" i="3" s="1"/>
  <c r="P211" i="3" l="1"/>
  <c r="P8" i="3" s="1"/>
  <c r="R211" i="3"/>
  <c r="R8" i="3" s="1"/>
  <c r="Q211" i="3"/>
  <c r="Q8" i="3" s="1"/>
  <c r="O212" i="3" a="1"/>
  <c r="O212" i="3" s="1"/>
  <c r="Q212" i="3" l="1"/>
  <c r="R212" i="3"/>
  <c r="P212" i="3"/>
  <c r="O213" i="3" a="1"/>
  <c r="O213" i="3" s="1"/>
  <c r="P213" i="3" l="1"/>
  <c r="R213" i="3"/>
  <c r="Q213" i="3"/>
  <c r="O214" i="3" a="1"/>
  <c r="O214" i="3" s="1"/>
  <c r="Q214" i="3" l="1"/>
  <c r="R214" i="3"/>
  <c r="P214" i="3"/>
  <c r="O215" i="3" a="1"/>
  <c r="O215" i="3" s="1"/>
  <c r="Q215" i="3" l="1"/>
  <c r="R215" i="3"/>
  <c r="P215" i="3"/>
  <c r="O216" i="3" a="1"/>
  <c r="O216" i="3" s="1"/>
  <c r="Q216" i="3" l="1"/>
  <c r="P216" i="3"/>
  <c r="R216" i="3"/>
  <c r="O217" i="3" a="1"/>
  <c r="O217" i="3" s="1"/>
  <c r="R217" i="3" l="1"/>
  <c r="P217" i="3"/>
  <c r="Q217" i="3"/>
  <c r="O218" i="3" a="1"/>
  <c r="O218" i="3" s="1"/>
  <c r="R218" i="3" l="1"/>
  <c r="P218" i="3"/>
  <c r="Q218" i="3"/>
  <c r="O219" i="3" a="1"/>
  <c r="O219" i="3" s="1"/>
  <c r="P219" i="3" l="1"/>
  <c r="Q219" i="3"/>
  <c r="R219" i="3"/>
  <c r="O220" i="3" a="1"/>
  <c r="O220" i="3" s="1"/>
  <c r="P220" i="3" l="1"/>
  <c r="R220" i="3"/>
  <c r="Q220" i="3"/>
  <c r="O221" i="3" a="1"/>
  <c r="O221" i="3" s="1"/>
  <c r="Q221" i="3" l="1"/>
  <c r="R221" i="3"/>
  <c r="P221" i="3"/>
  <c r="O222" i="3" a="1"/>
  <c r="O222" i="3" s="1"/>
  <c r="R222" i="3" l="1"/>
  <c r="Q222" i="3"/>
  <c r="P222" i="3"/>
  <c r="O223" i="3" a="1"/>
  <c r="O223" i="3" s="1"/>
  <c r="R223" i="3" l="1"/>
  <c r="P223" i="3"/>
  <c r="Q223" i="3"/>
  <c r="O224" i="3" a="1"/>
  <c r="O224" i="3" s="1"/>
  <c r="Q224" i="3" l="1"/>
  <c r="R224" i="3"/>
  <c r="P224" i="3"/>
  <c r="O225" i="3" a="1"/>
  <c r="O225" i="3" s="1"/>
  <c r="R225" i="3" l="1"/>
  <c r="Q225" i="3"/>
  <c r="P225" i="3"/>
  <c r="O226" i="3" a="1"/>
  <c r="O226" i="3" s="1"/>
  <c r="R226" i="3" l="1"/>
  <c r="Q226" i="3"/>
  <c r="P226" i="3"/>
  <c r="O227" i="3" a="1"/>
  <c r="O227" i="3" s="1"/>
  <c r="R227" i="3" l="1"/>
  <c r="Q227" i="3"/>
  <c r="P227" i="3"/>
  <c r="O228" i="3" a="1"/>
  <c r="O228" i="3" s="1"/>
  <c r="R228" i="3" l="1"/>
  <c r="P228" i="3"/>
  <c r="Q228" i="3"/>
  <c r="O229" i="3" a="1"/>
  <c r="O229" i="3" s="1"/>
  <c r="R229" i="3" l="1"/>
  <c r="P229" i="3"/>
  <c r="Q229" i="3"/>
  <c r="O230" i="3" a="1"/>
  <c r="O230" i="3" s="1"/>
  <c r="R230" i="3" l="1"/>
  <c r="Q230" i="3"/>
  <c r="P230" i="3"/>
  <c r="O231" i="3" a="1"/>
  <c r="O231" i="3" s="1"/>
  <c r="Q231" i="3" l="1"/>
  <c r="P231" i="3"/>
  <c r="R231" i="3"/>
  <c r="O232" i="3" a="1"/>
  <c r="O232" i="3" s="1"/>
  <c r="Q232" i="3" l="1"/>
  <c r="R232" i="3"/>
  <c r="P232" i="3"/>
  <c r="O233" i="3" a="1"/>
  <c r="O233" i="3" s="1"/>
  <c r="Q233" i="3" l="1"/>
  <c r="R233" i="3"/>
  <c r="P233" i="3"/>
  <c r="O234" i="3" a="1"/>
  <c r="O234" i="3" s="1"/>
  <c r="R234" i="3" l="1"/>
  <c r="P234" i="3"/>
  <c r="Q234" i="3"/>
  <c r="O235" i="3" a="1"/>
  <c r="O235" i="3" s="1"/>
  <c r="R235" i="3" l="1"/>
  <c r="P235" i="3"/>
  <c r="Q235" i="3"/>
  <c r="O236" i="3" a="1"/>
  <c r="O236" i="3" s="1"/>
  <c r="P236" i="3" l="1"/>
  <c r="R236" i="3"/>
  <c r="Q236" i="3"/>
  <c r="O237" i="3" a="1"/>
  <c r="O237" i="3" s="1"/>
  <c r="P237" i="3" l="1"/>
  <c r="Q237" i="3"/>
  <c r="R237" i="3"/>
  <c r="O238" i="3" a="1"/>
  <c r="O238" i="3" s="1"/>
  <c r="Q238" i="3" l="1"/>
  <c r="P238" i="3"/>
  <c r="R238" i="3"/>
  <c r="O239" i="3" a="1"/>
  <c r="O239" i="3" s="1"/>
  <c r="R239" i="3" l="1"/>
  <c r="Q239" i="3"/>
  <c r="P239" i="3"/>
  <c r="O240" i="3" a="1"/>
  <c r="O240" i="3" s="1"/>
  <c r="Q240" i="3" l="1"/>
  <c r="R240" i="3"/>
  <c r="P240" i="3"/>
  <c r="O241" i="3" a="1"/>
  <c r="O241" i="3" s="1"/>
  <c r="P241" i="3" l="1"/>
  <c r="R241" i="3"/>
  <c r="Q241" i="3"/>
  <c r="O242" i="3" a="1"/>
  <c r="O242" i="3" s="1"/>
  <c r="R242" i="3" l="1"/>
  <c r="P242" i="3"/>
  <c r="Q242" i="3"/>
  <c r="O243" i="3" a="1"/>
  <c r="O243" i="3" s="1"/>
  <c r="R243" i="3" l="1"/>
  <c r="P243" i="3"/>
  <c r="Q243" i="3"/>
  <c r="O244" i="3" a="1"/>
  <c r="O244" i="3" s="1"/>
  <c r="R244" i="3" l="1"/>
  <c r="Q244" i="3"/>
  <c r="P244" i="3"/>
  <c r="O245" i="3" a="1"/>
  <c r="O245" i="3" s="1"/>
  <c r="Q245" i="3" l="1"/>
  <c r="R245" i="3"/>
  <c r="P245" i="3"/>
  <c r="O246" i="3" a="1"/>
  <c r="O246" i="3" s="1"/>
  <c r="R246" i="3" l="1"/>
  <c r="Q246" i="3"/>
  <c r="P246" i="3"/>
  <c r="O247" i="3" a="1"/>
  <c r="O247" i="3" s="1"/>
  <c r="Q247" i="3" l="1"/>
  <c r="R247" i="3"/>
  <c r="P247" i="3"/>
  <c r="O248" i="3" a="1"/>
  <c r="O248" i="3" s="1"/>
  <c r="Q248" i="3" l="1"/>
  <c r="P248" i="3"/>
  <c r="R248" i="3"/>
  <c r="O249" i="3" a="1"/>
  <c r="O249" i="3" s="1"/>
  <c r="P249" i="3" l="1"/>
  <c r="R249" i="3"/>
  <c r="Q249" i="3"/>
  <c r="O250" i="3" a="1"/>
  <c r="O250" i="3" s="1"/>
  <c r="Q250" i="3" l="1"/>
  <c r="P250" i="3"/>
  <c r="R250" i="3"/>
  <c r="O251" i="3" a="1"/>
  <c r="O251" i="3" s="1"/>
  <c r="Q251" i="3" l="1"/>
  <c r="P251" i="3"/>
  <c r="R251" i="3"/>
  <c r="O252" i="3" a="1"/>
  <c r="O252" i="3" s="1"/>
  <c r="Q252" i="3" l="1"/>
  <c r="P252" i="3"/>
  <c r="R252" i="3"/>
  <c r="O253" i="3" a="1"/>
  <c r="O253" i="3" s="1"/>
  <c r="R253" i="3" l="1"/>
  <c r="Q253" i="3"/>
  <c r="P253" i="3"/>
  <c r="O254" i="3" a="1"/>
  <c r="O254" i="3" s="1"/>
  <c r="P254" i="3" l="1"/>
  <c r="Q254" i="3"/>
  <c r="R254" i="3"/>
  <c r="O255" i="3" a="1"/>
  <c r="O255" i="3" s="1"/>
  <c r="P255" i="3" l="1"/>
  <c r="Q255" i="3"/>
  <c r="R255" i="3"/>
  <c r="O256" i="3" a="1"/>
  <c r="O256" i="3" s="1"/>
  <c r="R256" i="3" l="1"/>
  <c r="P256" i="3"/>
  <c r="Q256" i="3"/>
  <c r="O257" i="3" a="1"/>
  <c r="O257" i="3" s="1"/>
  <c r="Q257" i="3" l="1"/>
  <c r="P257" i="3"/>
  <c r="R257" i="3"/>
  <c r="O258" i="3" a="1"/>
  <c r="O258" i="3" s="1"/>
  <c r="R258" i="3" l="1"/>
  <c r="P258" i="3"/>
  <c r="Q258" i="3"/>
  <c r="O259" i="3" a="1"/>
  <c r="O259" i="3" s="1"/>
  <c r="R259" i="3" l="1"/>
  <c r="Q259" i="3"/>
  <c r="P259" i="3"/>
  <c r="O260" i="3" a="1"/>
  <c r="O260" i="3" s="1"/>
  <c r="R260" i="3" l="1"/>
  <c r="Q260" i="3"/>
  <c r="P260" i="3"/>
  <c r="O261" i="3" a="1"/>
  <c r="O261" i="3" s="1"/>
  <c r="Q261" i="3" l="1"/>
  <c r="P261" i="3"/>
  <c r="R261" i="3"/>
  <c r="O262" i="3" a="1"/>
  <c r="O262" i="3" s="1"/>
  <c r="Q262" i="3" l="1"/>
  <c r="R262" i="3"/>
  <c r="P262" i="3"/>
  <c r="O263" i="3" a="1"/>
  <c r="O263" i="3" s="1"/>
  <c r="R263" i="3" l="1"/>
  <c r="Q263" i="3"/>
  <c r="P263" i="3"/>
  <c r="O264" i="3" a="1"/>
  <c r="O264" i="3" s="1"/>
  <c r="R264" i="3" l="1"/>
  <c r="Q264" i="3"/>
  <c r="P264" i="3"/>
  <c r="O265" i="3" a="1"/>
  <c r="O265" i="3" s="1"/>
  <c r="P265" i="3" l="1"/>
  <c r="Q265" i="3"/>
  <c r="R265" i="3"/>
  <c r="O266" i="3" a="1"/>
  <c r="O266" i="3" s="1"/>
  <c r="Q266" i="3" l="1"/>
  <c r="P266" i="3"/>
  <c r="R266" i="3"/>
  <c r="O267" i="3" a="1"/>
  <c r="O267" i="3" s="1"/>
  <c r="P267" i="3" l="1"/>
  <c r="Q267" i="3"/>
  <c r="R267" i="3"/>
  <c r="O268" i="3" a="1"/>
  <c r="O268" i="3" s="1"/>
  <c r="Q268" i="3" l="1"/>
  <c r="P268" i="3"/>
  <c r="R268" i="3"/>
  <c r="O269" i="3" a="1"/>
  <c r="O269" i="3" s="1"/>
  <c r="Q269" i="3" l="1"/>
  <c r="P269" i="3"/>
  <c r="R269" i="3"/>
  <c r="O270" i="3" a="1"/>
  <c r="O270" i="3" s="1"/>
  <c r="P270" i="3" l="1"/>
  <c r="R270" i="3"/>
  <c r="Q270" i="3"/>
  <c r="O271" i="3" a="1"/>
  <c r="O271" i="3" s="1"/>
  <c r="Q271" i="3" l="1"/>
  <c r="P271" i="3"/>
  <c r="R271" i="3"/>
  <c r="O272" i="3" a="1"/>
  <c r="O272" i="3" s="1"/>
  <c r="R272" i="3" l="1"/>
  <c r="P272" i="3"/>
  <c r="Q272" i="3"/>
  <c r="O273" i="3" a="1"/>
  <c r="O273" i="3" s="1"/>
  <c r="P273" i="3" l="1"/>
  <c r="Q273" i="3"/>
  <c r="R273" i="3"/>
  <c r="O274" i="3" a="1"/>
  <c r="O274" i="3" s="1"/>
  <c r="Q274" i="3" l="1"/>
  <c r="R274" i="3"/>
  <c r="P274" i="3"/>
  <c r="O275" i="3" a="1"/>
  <c r="O275" i="3" s="1"/>
  <c r="Q275" i="3" l="1"/>
  <c r="R275" i="3"/>
  <c r="P275" i="3"/>
  <c r="O276" i="3" a="1"/>
  <c r="O276" i="3" s="1"/>
  <c r="P276" i="3" l="1"/>
  <c r="R276" i="3"/>
  <c r="Q276" i="3"/>
  <c r="O277" i="3" a="1"/>
  <c r="O277" i="3" s="1"/>
  <c r="Q277" i="3" l="1"/>
  <c r="P277" i="3"/>
  <c r="R277" i="3"/>
  <c r="O278" i="3" a="1"/>
  <c r="O278" i="3" s="1"/>
  <c r="P278" i="3" l="1"/>
  <c r="R278" i="3"/>
  <c r="Q278" i="3"/>
  <c r="O279" i="3" a="1"/>
  <c r="O279" i="3" s="1"/>
  <c r="Q279" i="3" l="1"/>
  <c r="R279" i="3"/>
  <c r="P279" i="3"/>
  <c r="O280" i="3" a="1"/>
  <c r="O280" i="3" s="1"/>
  <c r="P280" i="3" l="1"/>
  <c r="R280" i="3"/>
  <c r="Q280" i="3"/>
  <c r="O281" i="3" a="1"/>
  <c r="O281" i="3" s="1"/>
  <c r="P281" i="3" l="1"/>
  <c r="Q281" i="3"/>
  <c r="R281" i="3"/>
  <c r="O282" i="3" a="1"/>
  <c r="O282" i="3" s="1"/>
  <c r="R282" i="3" l="1"/>
  <c r="P282" i="3"/>
  <c r="Q282" i="3"/>
  <c r="O283" i="3" a="1"/>
  <c r="O283" i="3" s="1"/>
  <c r="R283" i="3" l="1"/>
  <c r="Q283" i="3"/>
  <c r="P283" i="3"/>
  <c r="O284" i="3" a="1"/>
  <c r="O284" i="3" s="1"/>
  <c r="Q284" i="3" l="1"/>
  <c r="R284" i="3"/>
  <c r="P284" i="3"/>
  <c r="O285" i="3" a="1"/>
  <c r="O285" i="3" s="1"/>
  <c r="Q285" i="3" l="1"/>
  <c r="P285" i="3"/>
  <c r="R285" i="3"/>
  <c r="O286" i="3" a="1"/>
  <c r="O286" i="3" s="1"/>
  <c r="Q286" i="3" l="1"/>
  <c r="R286" i="3"/>
  <c r="P286" i="3"/>
  <c r="O287" i="3" a="1"/>
  <c r="O287" i="3" s="1"/>
  <c r="Q287" i="3" l="1"/>
  <c r="P287" i="3"/>
  <c r="R287" i="3"/>
  <c r="O288" i="3" a="1"/>
  <c r="O288" i="3" s="1"/>
  <c r="P288" i="3" l="1"/>
  <c r="Q288" i="3"/>
  <c r="R288" i="3"/>
  <c r="O289" i="3" a="1"/>
  <c r="O289" i="3" s="1"/>
  <c r="R289" i="3" l="1"/>
  <c r="P289" i="3"/>
  <c r="Q289" i="3"/>
  <c r="O290" i="3" a="1"/>
  <c r="O290" i="3" s="1"/>
  <c r="P290" i="3" l="1"/>
  <c r="R290" i="3"/>
  <c r="Q290" i="3"/>
  <c r="O291" i="3" a="1"/>
  <c r="O291" i="3" s="1"/>
  <c r="R291" i="3" l="1"/>
  <c r="P291" i="3"/>
  <c r="Q291" i="3"/>
  <c r="O292" i="3" a="1"/>
  <c r="O292" i="3" s="1"/>
  <c r="R292" i="3" l="1"/>
  <c r="Q292" i="3"/>
  <c r="P292" i="3"/>
  <c r="O293" i="3" a="1"/>
  <c r="O293" i="3" s="1"/>
  <c r="P293" i="3" l="1"/>
  <c r="R293" i="3"/>
  <c r="Q293" i="3"/>
  <c r="O294" i="3" a="1"/>
  <c r="O294" i="3" s="1"/>
  <c r="Q294" i="3" l="1"/>
  <c r="R294" i="3"/>
  <c r="P294" i="3"/>
  <c r="O295" i="3" a="1"/>
  <c r="O295" i="3" s="1"/>
  <c r="P295" i="3" l="1"/>
  <c r="R295" i="3"/>
  <c r="Q295" i="3"/>
  <c r="O296" i="3" a="1"/>
  <c r="O296" i="3" s="1"/>
  <c r="P296" i="3" l="1"/>
  <c r="R296" i="3"/>
  <c r="Q296" i="3"/>
  <c r="O297" i="3" a="1"/>
  <c r="O297" i="3" s="1"/>
  <c r="R297" i="3" l="1"/>
  <c r="Q297" i="3"/>
  <c r="P297" i="3"/>
  <c r="O298" i="3" a="1"/>
  <c r="O298" i="3" s="1"/>
  <c r="P298" i="3" l="1"/>
  <c r="R298" i="3"/>
  <c r="Q298" i="3"/>
  <c r="O299" i="3" a="1"/>
  <c r="O299" i="3" s="1"/>
  <c r="Q299" i="3" l="1"/>
  <c r="R299" i="3"/>
  <c r="P299" i="3"/>
  <c r="O300" i="3" a="1"/>
  <c r="O300" i="3" s="1"/>
  <c r="Q300" i="3" l="1"/>
  <c r="R300" i="3"/>
  <c r="P300" i="3"/>
  <c r="O301" i="3" a="1"/>
  <c r="O301" i="3" s="1"/>
  <c r="P301" i="3" l="1"/>
  <c r="R301" i="3"/>
  <c r="Q301" i="3"/>
  <c r="O302" i="3" a="1"/>
  <c r="O302" i="3" s="1"/>
  <c r="R302" i="3" l="1"/>
  <c r="P302" i="3"/>
  <c r="Q302" i="3"/>
  <c r="O303" i="3" a="1"/>
  <c r="O303" i="3" s="1"/>
  <c r="Q303" i="3" l="1"/>
  <c r="P303" i="3"/>
  <c r="R303" i="3"/>
  <c r="O304" i="3" a="1"/>
  <c r="O304" i="3" s="1"/>
  <c r="R304" i="3" l="1"/>
  <c r="Q304" i="3"/>
  <c r="P304" i="3"/>
  <c r="O305" i="3" a="1"/>
  <c r="O305" i="3" s="1"/>
  <c r="Q305" i="3" l="1"/>
  <c r="R305" i="3"/>
  <c r="P305" i="3"/>
  <c r="O306" i="3" a="1"/>
  <c r="O306" i="3" s="1"/>
  <c r="P306" i="3" l="1"/>
  <c r="Q306" i="3"/>
  <c r="R306" i="3"/>
  <c r="O307" i="3" a="1"/>
  <c r="O307" i="3" s="1"/>
  <c r="R307" i="3" l="1"/>
  <c r="P307" i="3"/>
  <c r="Q307" i="3"/>
  <c r="O308" i="3" a="1"/>
  <c r="O308" i="3" s="1"/>
  <c r="Q308" i="3" l="1"/>
  <c r="R308" i="3"/>
  <c r="P308" i="3"/>
  <c r="O309" i="3" a="1"/>
  <c r="O309" i="3" s="1"/>
  <c r="R309" i="3" l="1"/>
  <c r="P309" i="3"/>
  <c r="Q309" i="3"/>
  <c r="O310" i="3" a="1"/>
  <c r="O310" i="3" s="1"/>
  <c r="R310" i="3" l="1"/>
  <c r="P310" i="3"/>
  <c r="Q310" i="3"/>
  <c r="O311" i="3" a="1"/>
  <c r="O311" i="3" s="1"/>
  <c r="P311" i="3" l="1"/>
  <c r="R311" i="3"/>
  <c r="Q311" i="3"/>
  <c r="O312" i="3" a="1"/>
  <c r="O312" i="3" s="1"/>
  <c r="R312" i="3" l="1"/>
  <c r="P312" i="3"/>
  <c r="Q312" i="3"/>
  <c r="O313" i="3" a="1"/>
  <c r="O313" i="3" s="1"/>
  <c r="Q313" i="3" l="1"/>
  <c r="P313" i="3"/>
  <c r="R313" i="3"/>
  <c r="O314" i="3" a="1"/>
  <c r="O314" i="3" s="1"/>
  <c r="Q314" i="3" l="1"/>
  <c r="P314" i="3"/>
  <c r="R314" i="3"/>
  <c r="O315" i="3" a="1"/>
  <c r="O315" i="3" s="1"/>
  <c r="Q315" i="3" l="1"/>
  <c r="P315" i="3"/>
  <c r="R315" i="3"/>
  <c r="O316" i="3" a="1"/>
  <c r="O316" i="3" s="1"/>
  <c r="Q316" i="3" l="1"/>
  <c r="P316" i="3"/>
  <c r="R316" i="3"/>
  <c r="O317" i="3" a="1"/>
  <c r="O317" i="3" s="1"/>
  <c r="R317" i="3" l="1"/>
  <c r="P317" i="3"/>
  <c r="Q317" i="3"/>
  <c r="O318" i="3" a="1"/>
  <c r="O318" i="3" s="1"/>
  <c r="P318" i="3" l="1"/>
  <c r="Q318" i="3"/>
  <c r="R318" i="3"/>
  <c r="O319" i="3" a="1"/>
  <c r="O319" i="3" s="1"/>
  <c r="Q319" i="3" l="1"/>
  <c r="R319" i="3"/>
  <c r="P319" i="3"/>
  <c r="O320" i="3" a="1"/>
  <c r="O320" i="3" s="1"/>
  <c r="Q320" i="3" l="1"/>
  <c r="R320" i="3"/>
  <c r="P320" i="3"/>
  <c r="O321" i="3" a="1"/>
  <c r="O321" i="3" s="1"/>
  <c r="R321" i="3" l="1"/>
  <c r="P321" i="3"/>
  <c r="Q321" i="3"/>
  <c r="O322" i="3" a="1"/>
  <c r="O322" i="3" s="1"/>
  <c r="R322" i="3" l="1"/>
  <c r="P322" i="3"/>
  <c r="Q322" i="3"/>
  <c r="O323" i="3" a="1"/>
  <c r="O323" i="3" s="1"/>
  <c r="R323" i="3" l="1"/>
  <c r="Q323" i="3"/>
  <c r="P323" i="3"/>
  <c r="O324" i="3" a="1"/>
  <c r="O324" i="3" s="1"/>
  <c r="Q324" i="3" l="1"/>
  <c r="P324" i="3"/>
  <c r="R324" i="3"/>
  <c r="O325" i="3" a="1"/>
  <c r="O325" i="3" s="1"/>
  <c r="Q325" i="3" l="1"/>
  <c r="P325" i="3"/>
  <c r="R325" i="3"/>
  <c r="O326" i="3" a="1"/>
  <c r="O326" i="3" s="1"/>
  <c r="P326" i="3" l="1"/>
  <c r="Q326" i="3"/>
  <c r="R326" i="3"/>
  <c r="O327" i="3" a="1"/>
  <c r="O327" i="3" s="1"/>
  <c r="P327" i="3" l="1"/>
  <c r="R327" i="3"/>
  <c r="Q327" i="3"/>
  <c r="O328" i="3" a="1"/>
  <c r="O328" i="3" s="1"/>
  <c r="Q328" i="3" l="1"/>
  <c r="P328" i="3"/>
  <c r="R328" i="3"/>
  <c r="O329" i="3" a="1"/>
  <c r="O329" i="3" s="1"/>
  <c r="Q329" i="3" l="1"/>
  <c r="P329" i="3"/>
  <c r="R329" i="3"/>
  <c r="O330" i="3" a="1"/>
  <c r="O330" i="3" s="1"/>
  <c r="P330" i="3" l="1"/>
  <c r="R330" i="3"/>
  <c r="Q330" i="3"/>
  <c r="O331" i="3" a="1"/>
  <c r="O331" i="3" s="1"/>
  <c r="P331" i="3" l="1"/>
  <c r="R331" i="3"/>
  <c r="Q331" i="3"/>
  <c r="O332" i="3" a="1"/>
  <c r="O332" i="3" s="1"/>
  <c r="R332" i="3" l="1"/>
  <c r="P332" i="3"/>
  <c r="Q332" i="3"/>
  <c r="O333" i="3" a="1"/>
  <c r="O333" i="3" s="1"/>
  <c r="Q333" i="3" l="1"/>
  <c r="P333" i="3"/>
  <c r="R333" i="3"/>
  <c r="O334" i="3" a="1"/>
  <c r="O334" i="3" s="1"/>
  <c r="R334" i="3" l="1"/>
  <c r="P334" i="3"/>
  <c r="Q334" i="3"/>
  <c r="O335" i="3" a="1"/>
  <c r="O335" i="3" s="1"/>
  <c r="P335" i="3" l="1"/>
  <c r="R335" i="3"/>
  <c r="Q335" i="3"/>
  <c r="O336" i="3" a="1"/>
  <c r="O336" i="3" s="1"/>
  <c r="Q336" i="3" l="1"/>
  <c r="P336" i="3"/>
  <c r="R336" i="3"/>
  <c r="O337" i="3" a="1"/>
  <c r="O337" i="3" s="1"/>
  <c r="P337" i="3" l="1"/>
  <c r="R337" i="3"/>
  <c r="Q337" i="3"/>
  <c r="O338" i="3" a="1"/>
  <c r="O338" i="3" s="1"/>
  <c r="R338" i="3" l="1"/>
  <c r="Q338" i="3"/>
  <c r="P338" i="3"/>
  <c r="O339" i="3" a="1"/>
  <c r="O339" i="3" s="1"/>
  <c r="R339" i="3" l="1"/>
  <c r="P339" i="3"/>
  <c r="Q339" i="3"/>
  <c r="O340" i="3" a="1"/>
  <c r="O340" i="3" s="1"/>
  <c r="R340" i="3" l="1"/>
  <c r="Q340" i="3"/>
  <c r="P340" i="3"/>
  <c r="O341" i="3" a="1"/>
  <c r="O341" i="3" s="1"/>
  <c r="R341" i="3" l="1"/>
  <c r="Q341" i="3"/>
  <c r="P341" i="3"/>
  <c r="O342" i="3" a="1"/>
  <c r="O342" i="3" s="1"/>
  <c r="R342" i="3" l="1"/>
  <c r="Q342" i="3"/>
  <c r="P342" i="3"/>
  <c r="O343" i="3" a="1"/>
  <c r="O343" i="3" s="1"/>
  <c r="P343" i="3" l="1"/>
  <c r="Q343" i="3"/>
  <c r="R343" i="3"/>
  <c r="O344" i="3" a="1"/>
  <c r="O344" i="3" s="1"/>
  <c r="P344" i="3" l="1"/>
  <c r="Q344" i="3"/>
  <c r="R344" i="3"/>
  <c r="O345" i="3" a="1"/>
  <c r="O345" i="3" s="1"/>
  <c r="R345" i="3" l="1"/>
  <c r="Q345" i="3"/>
  <c r="P345" i="3"/>
  <c r="O346" i="3" a="1"/>
  <c r="O346" i="3" s="1"/>
  <c r="Q346" i="3" l="1"/>
  <c r="R346" i="3"/>
  <c r="P346" i="3"/>
  <c r="O347" i="3" a="1"/>
  <c r="O347" i="3" s="1"/>
  <c r="P347" i="3" l="1"/>
  <c r="Q347" i="3"/>
  <c r="R347" i="3"/>
  <c r="O348" i="3" a="1"/>
  <c r="O348" i="3" s="1"/>
  <c r="P348" i="3" l="1"/>
  <c r="R348" i="3"/>
  <c r="Q348" i="3"/>
  <c r="O349" i="3" a="1"/>
  <c r="O349" i="3" s="1"/>
  <c r="P349" i="3" l="1"/>
  <c r="R349" i="3"/>
  <c r="Q349" i="3"/>
  <c r="O350" i="3" a="1"/>
  <c r="O350" i="3" s="1"/>
  <c r="P350" i="3" l="1"/>
  <c r="R350" i="3"/>
  <c r="Q350" i="3"/>
  <c r="O351" i="3" a="1"/>
  <c r="O351" i="3" s="1"/>
  <c r="P351" i="3" l="1"/>
  <c r="Q351" i="3"/>
  <c r="R351" i="3"/>
  <c r="O352" i="3" a="1"/>
  <c r="O352" i="3" s="1"/>
  <c r="Q352" i="3" l="1"/>
  <c r="R352" i="3"/>
  <c r="P352" i="3"/>
  <c r="O353" i="3" a="1"/>
  <c r="O353" i="3" s="1"/>
  <c r="P353" i="3" l="1"/>
  <c r="Q353" i="3"/>
  <c r="R353" i="3"/>
  <c r="O354" i="3" a="1"/>
  <c r="O354" i="3" s="1"/>
  <c r="R354" i="3" l="1"/>
  <c r="P354" i="3"/>
  <c r="Q354" i="3"/>
  <c r="O355" i="3" a="1"/>
  <c r="O355" i="3" s="1"/>
  <c r="P355" i="3" l="1"/>
  <c r="Q355" i="3"/>
  <c r="R355" i="3"/>
  <c r="O356" i="3" a="1"/>
  <c r="O356" i="3" s="1"/>
  <c r="P356" i="3" l="1"/>
  <c r="Q356" i="3"/>
  <c r="R356" i="3"/>
  <c r="O357" i="3" a="1"/>
  <c r="O357" i="3" s="1"/>
  <c r="R357" i="3" l="1"/>
  <c r="P357" i="3"/>
  <c r="Q357" i="3"/>
  <c r="O358" i="3" a="1"/>
  <c r="O358" i="3" s="1"/>
  <c r="P358" i="3" l="1"/>
  <c r="R358" i="3"/>
  <c r="Q358" i="3"/>
  <c r="O359" i="3" a="1"/>
  <c r="O359" i="3" s="1"/>
  <c r="P359" i="3" l="1"/>
  <c r="Q359" i="3"/>
  <c r="R359" i="3"/>
  <c r="O360" i="3" a="1"/>
  <c r="O360" i="3" s="1"/>
  <c r="R360" i="3" l="1"/>
  <c r="Q360" i="3"/>
  <c r="P360" i="3"/>
  <c r="O361" i="3" a="1"/>
  <c r="O361" i="3" s="1"/>
  <c r="P361" i="3" l="1"/>
  <c r="R361" i="3"/>
  <c r="Q361" i="3"/>
  <c r="O362" i="3" a="1"/>
  <c r="O362" i="3" s="1"/>
  <c r="Q362" i="3" l="1"/>
  <c r="R362" i="3"/>
  <c r="P362" i="3"/>
  <c r="O363" i="3" a="1"/>
  <c r="O363" i="3" s="1"/>
  <c r="R363" i="3" l="1"/>
  <c r="Q363" i="3"/>
  <c r="P363" i="3"/>
  <c r="O364" i="3" a="1"/>
  <c r="O364" i="3" s="1"/>
  <c r="P364" i="3" l="1"/>
  <c r="R364" i="3"/>
  <c r="Q364" i="3"/>
  <c r="O365" i="3" a="1"/>
  <c r="O365" i="3" s="1"/>
  <c r="P365" i="3" l="1"/>
  <c r="R365" i="3"/>
  <c r="Q365" i="3"/>
  <c r="O366" i="3" a="1"/>
  <c r="O366" i="3" s="1"/>
  <c r="P366" i="3" l="1"/>
  <c r="Q366" i="3"/>
  <c r="R366" i="3"/>
  <c r="O367" i="3" a="1"/>
  <c r="O367" i="3" s="1"/>
  <c r="Q367" i="3" l="1"/>
  <c r="R367" i="3"/>
  <c r="P367" i="3"/>
  <c r="O368" i="3" a="1"/>
  <c r="O368" i="3" s="1"/>
  <c r="P368" i="3" l="1"/>
  <c r="Q368" i="3"/>
  <c r="R368" i="3"/>
  <c r="O369" i="3" a="1"/>
  <c r="O369" i="3" s="1"/>
  <c r="R369" i="3" l="1"/>
  <c r="Q369" i="3"/>
  <c r="P369" i="3"/>
  <c r="O370" i="3" a="1"/>
  <c r="O370" i="3" s="1"/>
  <c r="R370" i="3" l="1"/>
  <c r="P370" i="3"/>
  <c r="Q370" i="3"/>
  <c r="O371" i="3" a="1"/>
  <c r="O371" i="3" s="1"/>
  <c r="P371" i="3" l="1"/>
  <c r="R371" i="3"/>
  <c r="Q371" i="3"/>
  <c r="O372" i="3" a="1"/>
  <c r="O372" i="3" s="1"/>
  <c r="R372" i="3" l="1"/>
  <c r="Q372" i="3"/>
  <c r="P372" i="3"/>
  <c r="O373" i="3" a="1"/>
  <c r="O373" i="3" s="1"/>
  <c r="P373" i="3" l="1"/>
  <c r="Q373" i="3"/>
  <c r="R373" i="3"/>
  <c r="O374" i="3" a="1"/>
  <c r="O374" i="3" s="1"/>
  <c r="R374" i="3" l="1"/>
  <c r="Q374" i="3"/>
  <c r="P374" i="3"/>
  <c r="O375" i="3" a="1"/>
  <c r="O375" i="3" s="1"/>
  <c r="Q375" i="3" l="1"/>
  <c r="R375" i="3"/>
  <c r="P375" i="3"/>
  <c r="O376" i="3" a="1"/>
  <c r="O376" i="3" s="1"/>
  <c r="P376" i="3" l="1"/>
  <c r="Q376" i="3"/>
  <c r="R376" i="3"/>
  <c r="O377" i="3" a="1"/>
  <c r="O377" i="3" s="1"/>
  <c r="Q377" i="3" l="1"/>
  <c r="R377" i="3"/>
  <c r="P377" i="3"/>
  <c r="O378" i="3" a="1"/>
  <c r="O378" i="3" s="1"/>
  <c r="Q378" i="3" l="1"/>
  <c r="R378" i="3"/>
  <c r="P378" i="3"/>
  <c r="O379" i="3" a="1"/>
  <c r="O379" i="3" s="1"/>
  <c r="R379" i="3" l="1"/>
  <c r="P379" i="3"/>
  <c r="Q379" i="3"/>
  <c r="O380" i="3" a="1"/>
  <c r="O380" i="3" s="1"/>
  <c r="P380" i="3" l="1"/>
  <c r="R380" i="3"/>
  <c r="Q380" i="3"/>
  <c r="O381" i="3" a="1"/>
  <c r="O381" i="3" s="1"/>
  <c r="Q381" i="3" l="1"/>
  <c r="R381" i="3"/>
  <c r="P381" i="3"/>
  <c r="O382" i="3" a="1"/>
  <c r="O382" i="3" s="1"/>
  <c r="Q382" i="3" l="1"/>
  <c r="P382" i="3"/>
  <c r="R382" i="3"/>
  <c r="O383" i="3" a="1"/>
  <c r="O383" i="3" s="1"/>
  <c r="P383" i="3" l="1"/>
  <c r="R383" i="3"/>
  <c r="Q383" i="3"/>
  <c r="O384" i="3" a="1"/>
  <c r="O384" i="3" s="1"/>
  <c r="P384" i="3" l="1"/>
  <c r="R384" i="3"/>
  <c r="Q384" i="3"/>
  <c r="O385" i="3" a="1"/>
  <c r="O385" i="3" s="1"/>
  <c r="R385" i="3" l="1"/>
  <c r="Q385" i="3"/>
  <c r="P385" i="3"/>
  <c r="O386" i="3" a="1"/>
  <c r="O386" i="3" s="1"/>
  <c r="P386" i="3" l="1"/>
  <c r="R386" i="3"/>
  <c r="Q386" i="3"/>
  <c r="O387" i="3" a="1"/>
  <c r="O387" i="3" s="1"/>
  <c r="P387" i="3" l="1"/>
  <c r="R387" i="3"/>
  <c r="Q387" i="3"/>
  <c r="O388" i="3" a="1"/>
  <c r="O388" i="3" s="1"/>
  <c r="P388" i="3" l="1"/>
  <c r="R388" i="3"/>
  <c r="Q388" i="3"/>
  <c r="O389" i="3" a="1"/>
  <c r="O389" i="3" s="1"/>
  <c r="R389" i="3" l="1"/>
  <c r="Q389" i="3"/>
  <c r="P389" i="3"/>
  <c r="O390" i="3" a="1"/>
  <c r="O390" i="3" s="1"/>
  <c r="P390" i="3" l="1"/>
  <c r="Q390" i="3"/>
  <c r="R390" i="3"/>
  <c r="O391" i="3" a="1"/>
  <c r="O391" i="3" s="1"/>
  <c r="Q391" i="3" l="1"/>
  <c r="P391" i="3"/>
  <c r="R391" i="3"/>
  <c r="O392" i="3" a="1"/>
  <c r="O392" i="3" s="1"/>
  <c r="Q392" i="3" l="1"/>
  <c r="R392" i="3"/>
  <c r="P392" i="3"/>
  <c r="O393" i="3" a="1"/>
  <c r="O393" i="3" s="1"/>
  <c r="P393" i="3" l="1"/>
  <c r="Q393" i="3"/>
  <c r="R393" i="3"/>
  <c r="O394" i="3" a="1"/>
  <c r="O394" i="3" s="1"/>
  <c r="P394" i="3" l="1"/>
  <c r="Q394" i="3"/>
  <c r="R394" i="3"/>
  <c r="O395" i="3" a="1"/>
  <c r="O395" i="3" s="1"/>
  <c r="R395" i="3" l="1"/>
  <c r="P395" i="3"/>
  <c r="Q395" i="3"/>
  <c r="O396" i="3" a="1"/>
  <c r="O396" i="3" s="1"/>
  <c r="P396" i="3" l="1"/>
  <c r="R396" i="3"/>
  <c r="Q396" i="3"/>
  <c r="O397" i="3" a="1"/>
  <c r="O397" i="3" s="1"/>
  <c r="Q397" i="3" l="1"/>
  <c r="R397" i="3"/>
  <c r="P397" i="3"/>
  <c r="O398" i="3" a="1"/>
  <c r="O398" i="3" s="1"/>
  <c r="Q398" i="3" l="1"/>
  <c r="P398" i="3"/>
  <c r="R398" i="3"/>
  <c r="O399" i="3" a="1"/>
  <c r="O399" i="3" s="1"/>
  <c r="R399" i="3" l="1"/>
  <c r="P399" i="3"/>
  <c r="Q399" i="3"/>
  <c r="O400" i="3" a="1"/>
  <c r="O400" i="3" s="1"/>
  <c r="R400" i="3" l="1"/>
  <c r="P400" i="3"/>
  <c r="Q400" i="3"/>
  <c r="O401" i="3" a="1"/>
  <c r="O401" i="3" s="1"/>
  <c r="Q401" i="3" l="1"/>
  <c r="R401" i="3"/>
  <c r="P401" i="3"/>
  <c r="O402" i="3" a="1"/>
  <c r="O402" i="3" s="1"/>
  <c r="Q402" i="3" l="1"/>
  <c r="R402" i="3"/>
  <c r="P402" i="3"/>
  <c r="O403" i="3" a="1"/>
  <c r="O403" i="3" s="1"/>
  <c r="R403" i="3" l="1"/>
  <c r="P403" i="3"/>
  <c r="Q403" i="3"/>
  <c r="O404" i="3" a="1"/>
  <c r="O404" i="3" s="1"/>
  <c r="Q404" i="3" l="1"/>
  <c r="R404" i="3"/>
  <c r="P404" i="3"/>
  <c r="O405" i="3" a="1"/>
  <c r="O405" i="3" s="1"/>
  <c r="R405" i="3" l="1"/>
  <c r="P405" i="3"/>
  <c r="Q405" i="3"/>
  <c r="O406" i="3" a="1"/>
  <c r="O406" i="3" s="1"/>
  <c r="Q406" i="3" l="1"/>
  <c r="R406" i="3"/>
  <c r="P406" i="3"/>
  <c r="O407" i="3" a="1"/>
  <c r="O407" i="3" s="1"/>
  <c r="R407" i="3" l="1"/>
  <c r="P407" i="3"/>
  <c r="Q407" i="3"/>
  <c r="O408" i="3" a="1"/>
  <c r="O408" i="3" s="1"/>
  <c r="R408" i="3" l="1"/>
  <c r="Q408" i="3"/>
  <c r="P408" i="3"/>
  <c r="O409" i="3" a="1"/>
  <c r="O409" i="3" s="1"/>
  <c r="R409" i="3" l="1"/>
  <c r="P409" i="3"/>
  <c r="Q409" i="3"/>
  <c r="O410" i="3" a="1"/>
  <c r="O410" i="3" s="1"/>
  <c r="P410" i="3" l="1"/>
  <c r="R410" i="3"/>
  <c r="Q410" i="3"/>
  <c r="O411" i="3" a="1"/>
  <c r="O411" i="3" s="1"/>
  <c r="P411" i="3" l="1"/>
  <c r="R411" i="3"/>
  <c r="Q411" i="3"/>
  <c r="O412" i="3" a="1"/>
  <c r="O412" i="3" s="1"/>
  <c r="Q412" i="3" l="1"/>
  <c r="R412" i="3"/>
  <c r="P412" i="3"/>
  <c r="O413" i="3" a="1"/>
  <c r="O413" i="3" s="1"/>
  <c r="Q413" i="3" l="1"/>
  <c r="P413" i="3"/>
  <c r="R413" i="3"/>
  <c r="O414" i="3" a="1"/>
  <c r="O414" i="3" s="1"/>
  <c r="P414" i="3" l="1"/>
  <c r="R414" i="3"/>
  <c r="Q414" i="3"/>
  <c r="O415" i="3" a="1"/>
  <c r="O415" i="3" s="1"/>
  <c r="Q415" i="3" l="1"/>
  <c r="R415" i="3"/>
  <c r="P415" i="3"/>
  <c r="O416" i="3" a="1"/>
  <c r="O416" i="3" s="1"/>
  <c r="P416" i="3" l="1"/>
  <c r="Q416" i="3"/>
  <c r="R416" i="3"/>
  <c r="O417" i="3" a="1"/>
  <c r="O417" i="3" s="1"/>
  <c r="Q417" i="3" l="1"/>
  <c r="P417" i="3"/>
  <c r="R417" i="3"/>
  <c r="O418" i="3" a="1"/>
  <c r="O418" i="3" s="1"/>
  <c r="P418" i="3" l="1"/>
  <c r="R418" i="3"/>
  <c r="Q418" i="3"/>
  <c r="O419" i="3" a="1"/>
  <c r="O419" i="3" s="1"/>
  <c r="P419" i="3" l="1"/>
  <c r="R419" i="3"/>
  <c r="Q419" i="3"/>
  <c r="O420" i="3" a="1"/>
  <c r="O420" i="3" s="1"/>
  <c r="Q420" i="3" l="1"/>
  <c r="R420" i="3"/>
  <c r="P420" i="3"/>
  <c r="O421" i="3" a="1"/>
  <c r="O421" i="3" s="1"/>
  <c r="R421" i="3" l="1"/>
  <c r="Q421" i="3"/>
  <c r="P421" i="3"/>
  <c r="O422" i="3" a="1"/>
  <c r="O422" i="3" s="1"/>
  <c r="R422" i="3" l="1"/>
  <c r="P422" i="3"/>
  <c r="Q422" i="3"/>
  <c r="O423" i="3" a="1"/>
  <c r="O423" i="3" s="1"/>
  <c r="P423" i="3" l="1"/>
  <c r="Q423" i="3"/>
  <c r="R423" i="3"/>
  <c r="O424" i="3" a="1"/>
  <c r="O424" i="3" s="1"/>
  <c r="Q424" i="3" l="1"/>
  <c r="R424" i="3"/>
  <c r="P424" i="3"/>
  <c r="O425" i="3" a="1"/>
  <c r="O425" i="3" s="1"/>
  <c r="P425" i="3" l="1"/>
  <c r="R425" i="3"/>
  <c r="Q425" i="3"/>
  <c r="O426" i="3" a="1"/>
  <c r="O426" i="3" s="1"/>
  <c r="R426" i="3" l="1"/>
  <c r="Q426" i="3"/>
  <c r="P426" i="3"/>
  <c r="O427" i="3" a="1"/>
  <c r="O427" i="3" s="1"/>
  <c r="Q427" i="3" l="1"/>
  <c r="P427" i="3"/>
  <c r="R427" i="3"/>
  <c r="O428" i="3" a="1"/>
  <c r="O428" i="3" s="1"/>
  <c r="R428" i="3" l="1"/>
  <c r="P428" i="3"/>
  <c r="Q428" i="3"/>
  <c r="O429" i="3" a="1"/>
  <c r="O429" i="3" s="1"/>
  <c r="R429" i="3" l="1"/>
  <c r="Q429" i="3"/>
  <c r="P429" i="3"/>
  <c r="O430" i="3" a="1"/>
  <c r="O430" i="3" s="1"/>
  <c r="Q430" i="3" l="1"/>
  <c r="P430" i="3"/>
  <c r="R430" i="3"/>
  <c r="O431" i="3" a="1"/>
  <c r="O431" i="3" s="1"/>
  <c r="P431" i="3" l="1"/>
  <c r="R431" i="3"/>
  <c r="Q431" i="3"/>
  <c r="O432" i="3" a="1"/>
  <c r="O432" i="3" s="1"/>
  <c r="R432" i="3" l="1"/>
  <c r="P432" i="3"/>
  <c r="Q432" i="3"/>
  <c r="O433" i="3" a="1"/>
  <c r="O433" i="3" s="1"/>
  <c r="Q433" i="3" l="1"/>
  <c r="P433" i="3"/>
  <c r="R433" i="3"/>
  <c r="O434" i="3" a="1"/>
  <c r="O434" i="3" s="1"/>
  <c r="Q434" i="3" l="1"/>
  <c r="P434" i="3"/>
  <c r="R434" i="3"/>
  <c r="O435" i="3" a="1"/>
  <c r="O435" i="3" s="1"/>
  <c r="Q435" i="3" l="1"/>
  <c r="P435" i="3"/>
  <c r="R435" i="3"/>
  <c r="O436" i="3" a="1"/>
  <c r="O436" i="3" s="1"/>
  <c r="R436" i="3" l="1"/>
  <c r="P436" i="3"/>
  <c r="Q436" i="3"/>
  <c r="O437" i="3" a="1"/>
  <c r="O437" i="3" s="1"/>
  <c r="R437" i="3" l="1"/>
  <c r="P437" i="3"/>
  <c r="Q437" i="3"/>
  <c r="O438" i="3" a="1"/>
  <c r="O438" i="3" s="1"/>
  <c r="R438" i="3" l="1"/>
  <c r="P438" i="3"/>
  <c r="Q438" i="3"/>
  <c r="O439" i="3" a="1"/>
  <c r="O439" i="3" s="1"/>
  <c r="R439" i="3" l="1"/>
  <c r="Q439" i="3"/>
  <c r="P439" i="3"/>
  <c r="O440" i="3" a="1"/>
  <c r="O440" i="3" s="1"/>
  <c r="P440" i="3" l="1"/>
  <c r="Q440" i="3"/>
  <c r="R440" i="3"/>
  <c r="O441" i="3" a="1"/>
  <c r="O441" i="3" s="1"/>
  <c r="P441" i="3" l="1"/>
  <c r="Q441" i="3"/>
  <c r="R441" i="3"/>
  <c r="O442" i="3" a="1"/>
  <c r="O442" i="3" s="1"/>
  <c r="P442" i="3" l="1"/>
  <c r="Q442" i="3"/>
  <c r="R442" i="3"/>
  <c r="O443" i="3" a="1"/>
  <c r="O443" i="3" s="1"/>
  <c r="P443" i="3" l="1"/>
  <c r="R443" i="3"/>
  <c r="Q443" i="3"/>
  <c r="O444" i="3" a="1"/>
  <c r="O444" i="3" s="1"/>
  <c r="Q444" i="3" l="1"/>
  <c r="P444" i="3"/>
  <c r="R444" i="3"/>
  <c r="O445" i="3" a="1"/>
  <c r="O445" i="3" s="1"/>
  <c r="Q445" i="3" l="1"/>
  <c r="P445" i="3"/>
  <c r="R445" i="3"/>
  <c r="O446" i="3" a="1"/>
  <c r="O446" i="3" s="1"/>
  <c r="P446" i="3" l="1"/>
  <c r="R446" i="3"/>
  <c r="Q446" i="3"/>
  <c r="O447" i="3" a="1"/>
  <c r="O447" i="3" s="1"/>
  <c r="P447" i="3" l="1"/>
  <c r="Q447" i="3"/>
  <c r="R447" i="3"/>
  <c r="O448" i="3" a="1"/>
  <c r="O448" i="3" s="1"/>
  <c r="R448" i="3" l="1"/>
  <c r="P448" i="3"/>
  <c r="Q448" i="3"/>
  <c r="O449" i="3" a="1"/>
  <c r="O449" i="3" s="1"/>
  <c r="Q449" i="3" l="1"/>
  <c r="P449" i="3"/>
  <c r="R449" i="3"/>
  <c r="O450" i="3" a="1"/>
  <c r="O450" i="3" s="1"/>
  <c r="R450" i="3" l="1"/>
  <c r="P450" i="3"/>
  <c r="Q450" i="3"/>
  <c r="O451" i="3" a="1"/>
  <c r="O451" i="3" s="1"/>
  <c r="P451" i="3" l="1"/>
  <c r="R451" i="3"/>
  <c r="Q451" i="3"/>
  <c r="O452" i="3" a="1"/>
  <c r="O452" i="3" s="1"/>
  <c r="R452" i="3" l="1"/>
  <c r="P452" i="3"/>
  <c r="Q452" i="3"/>
  <c r="O453" i="3" a="1"/>
  <c r="O453" i="3" s="1"/>
  <c r="R453" i="3" l="1"/>
  <c r="Q453" i="3"/>
  <c r="P453" i="3"/>
  <c r="O454" i="3" a="1"/>
  <c r="O454" i="3" s="1"/>
  <c r="Q454" i="3" l="1"/>
  <c r="R454" i="3"/>
  <c r="P454" i="3"/>
  <c r="O455" i="3" a="1"/>
  <c r="O455" i="3" s="1"/>
  <c r="Q455" i="3" l="1"/>
  <c r="P455" i="3"/>
  <c r="R455" i="3"/>
  <c r="O456" i="3" a="1"/>
  <c r="O456" i="3" s="1"/>
  <c r="Q456" i="3" l="1"/>
  <c r="P456" i="3"/>
  <c r="R456" i="3"/>
  <c r="O457" i="3" a="1"/>
  <c r="O457" i="3" s="1"/>
  <c r="Q457" i="3" l="1"/>
  <c r="R457" i="3"/>
  <c r="P457" i="3"/>
  <c r="O458" i="3" a="1"/>
  <c r="O458" i="3" s="1"/>
  <c r="Q458" i="3" l="1"/>
  <c r="R458" i="3"/>
  <c r="P458" i="3"/>
  <c r="O459" i="3" a="1"/>
  <c r="O459" i="3" s="1"/>
  <c r="P459" i="3" l="1"/>
  <c r="R459" i="3"/>
  <c r="Q459" i="3"/>
  <c r="O460" i="3" a="1"/>
  <c r="O460" i="3" s="1"/>
  <c r="Q460" i="3" l="1"/>
  <c r="P460" i="3"/>
  <c r="R460" i="3"/>
  <c r="O461" i="3" a="1"/>
  <c r="O461" i="3" s="1"/>
  <c r="R461" i="3" l="1"/>
  <c r="P461" i="3"/>
  <c r="Q461" i="3"/>
  <c r="O462" i="3" a="1"/>
  <c r="O462" i="3" s="1"/>
  <c r="Q462" i="3" l="1"/>
  <c r="R462" i="3"/>
  <c r="P462" i="3"/>
  <c r="O463" i="3" a="1"/>
  <c r="O463" i="3" s="1"/>
  <c r="P463" i="3" l="1"/>
  <c r="Q463" i="3"/>
  <c r="R463" i="3"/>
  <c r="O464" i="3" a="1"/>
  <c r="O464" i="3" s="1"/>
  <c r="R464" i="3" l="1"/>
  <c r="P464" i="3"/>
  <c r="Q464" i="3"/>
  <c r="O465" i="3" a="1"/>
  <c r="O465" i="3" s="1"/>
  <c r="P465" i="3" l="1"/>
  <c r="R465" i="3"/>
  <c r="Q465" i="3"/>
  <c r="O466" i="3" a="1"/>
  <c r="O466" i="3" s="1"/>
  <c r="R466" i="3" l="1"/>
  <c r="Q466" i="3"/>
  <c r="P466" i="3"/>
  <c r="O467" i="3" a="1"/>
  <c r="O467" i="3" s="1"/>
  <c r="R467" i="3" l="1"/>
  <c r="Q467" i="3"/>
  <c r="P467" i="3"/>
  <c r="O468" i="3" a="1"/>
  <c r="O468" i="3" s="1"/>
  <c r="Q468" i="3" l="1"/>
  <c r="R468" i="3"/>
  <c r="P468" i="3"/>
  <c r="O469" i="3" a="1"/>
  <c r="O469" i="3" s="1"/>
  <c r="Q469" i="3" l="1"/>
  <c r="R469" i="3"/>
  <c r="P469" i="3"/>
  <c r="O470" i="3" a="1"/>
  <c r="O470" i="3" s="1"/>
  <c r="P470" i="3" l="1"/>
  <c r="Q470" i="3"/>
  <c r="R470" i="3"/>
  <c r="O471" i="3" a="1"/>
  <c r="O471" i="3" s="1"/>
  <c r="R471" i="3" l="1"/>
  <c r="Q471" i="3"/>
  <c r="P471" i="3"/>
  <c r="O472" i="3" a="1"/>
  <c r="O472" i="3" s="1"/>
  <c r="P472" i="3" l="1"/>
  <c r="R472" i="3"/>
  <c r="Q472" i="3"/>
  <c r="O473" i="3" a="1"/>
  <c r="O473" i="3" s="1"/>
  <c r="Q473" i="3" l="1"/>
  <c r="R473" i="3"/>
  <c r="P473" i="3"/>
  <c r="O474" i="3" a="1"/>
  <c r="O474" i="3" s="1"/>
  <c r="P474" i="3" l="1"/>
  <c r="R474" i="3"/>
  <c r="Q474" i="3"/>
  <c r="O475" i="3" a="1"/>
  <c r="O475" i="3" s="1"/>
  <c r="P475" i="3" l="1"/>
  <c r="Q475" i="3"/>
  <c r="R475" i="3"/>
  <c r="O476" i="3" a="1"/>
  <c r="O476" i="3" s="1"/>
  <c r="P476" i="3" l="1"/>
  <c r="Q476" i="3"/>
  <c r="R476" i="3"/>
  <c r="O477" i="3" a="1"/>
  <c r="O477" i="3" s="1"/>
  <c r="P477" i="3" l="1"/>
  <c r="R477" i="3"/>
  <c r="Q477" i="3"/>
  <c r="O478" i="3" a="1"/>
  <c r="O478" i="3" s="1"/>
  <c r="Q478" i="3" l="1"/>
  <c r="P478" i="3"/>
  <c r="R478" i="3"/>
  <c r="O479" i="3" a="1"/>
  <c r="O479" i="3" s="1"/>
  <c r="Q479" i="3" l="1"/>
  <c r="P479" i="3"/>
  <c r="R479" i="3"/>
  <c r="O480" i="3" a="1"/>
  <c r="O480" i="3" s="1"/>
  <c r="Q480" i="3" l="1"/>
  <c r="R480" i="3"/>
  <c r="P480" i="3"/>
  <c r="O481" i="3" a="1"/>
  <c r="O481" i="3" s="1"/>
  <c r="Q481" i="3" l="1"/>
  <c r="P481" i="3"/>
  <c r="R481" i="3"/>
  <c r="O482" i="3" a="1"/>
  <c r="O482" i="3" s="1"/>
  <c r="Q482" i="3" l="1"/>
  <c r="P482" i="3"/>
  <c r="R482" i="3"/>
  <c r="O483" i="3" a="1"/>
  <c r="O483" i="3" s="1"/>
  <c r="R483" i="3" l="1"/>
  <c r="Q483" i="3"/>
  <c r="P483" i="3"/>
  <c r="O484" i="3" a="1"/>
  <c r="O484" i="3" s="1"/>
  <c r="Q484" i="3" l="1"/>
  <c r="R484" i="3"/>
  <c r="P484" i="3"/>
  <c r="O485" i="3" a="1"/>
  <c r="O485" i="3" s="1"/>
  <c r="P485" i="3" l="1"/>
  <c r="Q485" i="3"/>
  <c r="R485" i="3"/>
  <c r="O486" i="3" a="1"/>
  <c r="O486" i="3" s="1"/>
  <c r="P486" i="3" l="1"/>
  <c r="Q486" i="3"/>
  <c r="R486" i="3"/>
  <c r="O487" i="3" a="1"/>
  <c r="O487" i="3" s="1"/>
  <c r="P487" i="3" l="1"/>
  <c r="R487" i="3"/>
  <c r="Q487" i="3"/>
  <c r="O488" i="3" a="1"/>
  <c r="O488" i="3" s="1"/>
  <c r="P488" i="3" l="1"/>
  <c r="R488" i="3"/>
  <c r="Q488" i="3"/>
  <c r="O489" i="3" a="1"/>
  <c r="O489" i="3" s="1"/>
  <c r="R489" i="3" l="1"/>
  <c r="P489" i="3"/>
  <c r="Q489" i="3"/>
  <c r="O490" i="3" a="1"/>
  <c r="O490" i="3" s="1"/>
  <c r="R490" i="3" l="1"/>
  <c r="P490" i="3"/>
  <c r="Q490" i="3"/>
  <c r="O491" i="3" a="1"/>
  <c r="O491" i="3" s="1"/>
  <c r="R491" i="3" l="1"/>
  <c r="P491" i="3"/>
  <c r="Q491" i="3"/>
  <c r="O492" i="3" a="1"/>
  <c r="O492" i="3" s="1"/>
  <c r="Q492" i="3" l="1"/>
  <c r="R492" i="3"/>
  <c r="P492" i="3"/>
  <c r="O493" i="3" a="1"/>
  <c r="O493" i="3" s="1"/>
  <c r="Q493" i="3" l="1"/>
  <c r="P493" i="3"/>
  <c r="R493" i="3"/>
  <c r="O494" i="3" a="1"/>
  <c r="O494" i="3" s="1"/>
  <c r="Q494" i="3" l="1"/>
  <c r="R494" i="3"/>
  <c r="P494" i="3"/>
  <c r="O495" i="3" a="1"/>
  <c r="O495" i="3" s="1"/>
  <c r="P495" i="3" l="1"/>
  <c r="Q495" i="3"/>
  <c r="R495" i="3"/>
  <c r="O496" i="3" a="1"/>
  <c r="O496" i="3" s="1"/>
  <c r="Q496" i="3" l="1"/>
  <c r="R496" i="3"/>
  <c r="P496" i="3"/>
  <c r="O497" i="3" a="1"/>
  <c r="O497" i="3" s="1"/>
  <c r="P497" i="3" l="1"/>
  <c r="R497" i="3"/>
  <c r="Q497" i="3"/>
  <c r="O498" i="3" a="1"/>
  <c r="O498" i="3" s="1"/>
  <c r="R498" i="3" l="1"/>
  <c r="Q498" i="3"/>
  <c r="P498" i="3"/>
  <c r="O499" i="3" a="1"/>
  <c r="O499" i="3" s="1"/>
  <c r="Q499" i="3" l="1"/>
  <c r="R499" i="3"/>
  <c r="P499" i="3"/>
  <c r="O500" i="3" a="1"/>
  <c r="O500" i="3" s="1"/>
  <c r="Q500" i="3" l="1"/>
  <c r="R500" i="3"/>
  <c r="P500" i="3"/>
  <c r="O501" i="3" a="1"/>
  <c r="O501" i="3" s="1"/>
  <c r="R501" i="3" l="1"/>
  <c r="P501" i="3"/>
  <c r="Q501" i="3"/>
  <c r="O502" i="3" a="1"/>
  <c r="O502" i="3" s="1"/>
  <c r="R502" i="3" l="1"/>
  <c r="P502" i="3"/>
  <c r="Q502" i="3"/>
  <c r="O503" i="3" a="1"/>
  <c r="O503" i="3" s="1"/>
  <c r="R503" i="3" l="1"/>
  <c r="P503" i="3"/>
  <c r="Q503" i="3"/>
  <c r="O504" i="3" a="1"/>
  <c r="O504" i="3" s="1"/>
  <c r="R504" i="3" l="1"/>
  <c r="Q504" i="3"/>
  <c r="P504" i="3"/>
  <c r="O505" i="3" a="1"/>
  <c r="O505" i="3" s="1"/>
  <c r="R505" i="3" l="1"/>
  <c r="Q505" i="3"/>
  <c r="P505" i="3"/>
  <c r="O506" i="3" a="1"/>
  <c r="O506" i="3" s="1"/>
  <c r="Q506" i="3" l="1"/>
  <c r="R506" i="3"/>
  <c r="P506" i="3"/>
  <c r="O507" i="3" a="1"/>
  <c r="O507" i="3" s="1"/>
  <c r="P507" i="3" l="1"/>
  <c r="Q507" i="3"/>
  <c r="R507" i="3"/>
  <c r="O508" i="3" a="1"/>
  <c r="O508" i="3" s="1"/>
  <c r="P508" i="3" l="1"/>
  <c r="Q508" i="3"/>
  <c r="R508" i="3"/>
  <c r="O509" i="3" a="1"/>
  <c r="O509" i="3" s="1"/>
  <c r="R509" i="3" l="1"/>
  <c r="P509" i="3"/>
  <c r="Q509" i="3"/>
  <c r="O510" i="3" a="1"/>
  <c r="O510" i="3" s="1"/>
  <c r="P510" i="3" l="1"/>
  <c r="R510" i="3"/>
  <c r="Q510" i="3"/>
  <c r="O511" i="3" a="1"/>
  <c r="O511" i="3" s="1"/>
  <c r="P511" i="3" l="1"/>
  <c r="R511" i="3"/>
  <c r="Q511" i="3"/>
  <c r="O512" i="3" a="1"/>
  <c r="O512" i="3" s="1"/>
  <c r="R512" i="3" l="1"/>
  <c r="Q512" i="3"/>
  <c r="P512" i="3"/>
  <c r="O513" i="3" a="1"/>
  <c r="O513" i="3" s="1"/>
  <c r="P513" i="3" l="1"/>
  <c r="Q513" i="3"/>
  <c r="R513" i="3"/>
  <c r="O514" i="3" a="1"/>
  <c r="O514" i="3" s="1"/>
  <c r="P514" i="3" l="1"/>
  <c r="R514" i="3"/>
  <c r="Q514" i="3"/>
  <c r="O515" i="3" a="1"/>
  <c r="O515" i="3" s="1"/>
  <c r="R515" i="3" l="1"/>
  <c r="Q515" i="3"/>
  <c r="P515" i="3"/>
  <c r="O516" i="3" a="1"/>
  <c r="O516" i="3" s="1"/>
  <c r="Q516" i="3" l="1"/>
  <c r="R516" i="3"/>
  <c r="P516" i="3"/>
  <c r="O517" i="3" a="1"/>
  <c r="O517" i="3" s="1"/>
  <c r="Q517" i="3" l="1"/>
  <c r="R517" i="3"/>
  <c r="P517" i="3"/>
  <c r="O518" i="3" a="1"/>
  <c r="O518" i="3" s="1"/>
  <c r="R518" i="3" l="1"/>
  <c r="Q518" i="3"/>
  <c r="P518" i="3"/>
  <c r="O519" i="3" a="1"/>
  <c r="O519" i="3" s="1"/>
  <c r="R519" i="3" l="1"/>
  <c r="Q519" i="3"/>
  <c r="P519" i="3"/>
  <c r="O520" i="3" a="1"/>
  <c r="O520" i="3" s="1"/>
  <c r="P520" i="3" l="1"/>
  <c r="Q520" i="3"/>
  <c r="R520" i="3"/>
  <c r="O521" i="3" a="1"/>
  <c r="O521" i="3" s="1"/>
  <c r="R521" i="3" l="1"/>
  <c r="P521" i="3"/>
  <c r="Q521" i="3"/>
  <c r="O522" i="3" a="1"/>
  <c r="O522" i="3" s="1"/>
  <c r="Q522" i="3" l="1"/>
  <c r="R522" i="3"/>
  <c r="P522" i="3"/>
  <c r="O523" i="3" a="1"/>
  <c r="O523" i="3" s="1"/>
  <c r="R523" i="3" l="1"/>
  <c r="P523" i="3"/>
  <c r="Q523" i="3"/>
  <c r="O524" i="3" a="1"/>
  <c r="O524" i="3" s="1"/>
  <c r="R524" i="3" l="1"/>
  <c r="P524" i="3"/>
  <c r="Q524" i="3"/>
  <c r="O525" i="3" a="1"/>
  <c r="O525" i="3" s="1"/>
  <c r="Q525" i="3" l="1"/>
  <c r="R525" i="3"/>
  <c r="P525" i="3"/>
  <c r="O526" i="3" a="1"/>
  <c r="O526" i="3" s="1"/>
  <c r="R526" i="3" l="1"/>
  <c r="P526" i="3"/>
  <c r="Q526" i="3"/>
  <c r="O527" i="3" a="1"/>
  <c r="O527" i="3" s="1"/>
  <c r="Q527" i="3" l="1"/>
  <c r="P527" i="3"/>
  <c r="R527" i="3"/>
  <c r="O528" i="3" a="1"/>
  <c r="O528" i="3" s="1"/>
  <c r="R528" i="3" l="1"/>
  <c r="Q528" i="3"/>
  <c r="P528" i="3"/>
  <c r="O529" i="3" a="1"/>
  <c r="O529" i="3" s="1"/>
  <c r="R529" i="3" l="1"/>
  <c r="P529" i="3"/>
  <c r="Q529" i="3"/>
  <c r="O530" i="3" a="1"/>
  <c r="O530" i="3" s="1"/>
  <c r="R530" i="3" l="1"/>
  <c r="P530" i="3"/>
  <c r="Q530" i="3"/>
  <c r="O531" i="3" a="1"/>
  <c r="O531" i="3" s="1"/>
  <c r="R531" i="3" l="1"/>
  <c r="Q531" i="3"/>
  <c r="P531" i="3"/>
  <c r="O532" i="3" a="1"/>
  <c r="O532" i="3" s="1"/>
  <c r="Q532" i="3" l="1"/>
  <c r="P532" i="3"/>
  <c r="R532" i="3"/>
  <c r="O533" i="3" a="1"/>
  <c r="O533" i="3" s="1"/>
  <c r="R533" i="3" l="1"/>
  <c r="Q533" i="3"/>
  <c r="P533" i="3"/>
  <c r="O534" i="3" a="1"/>
  <c r="O534" i="3" s="1"/>
  <c r="P534" i="3" l="1"/>
  <c r="Q534" i="3"/>
  <c r="R534" i="3"/>
  <c r="O535" i="3" a="1"/>
  <c r="O535" i="3" s="1"/>
  <c r="Q535" i="3" l="1"/>
  <c r="P535" i="3"/>
  <c r="R535" i="3"/>
  <c r="O536" i="3" a="1"/>
  <c r="O536" i="3" s="1"/>
  <c r="Q536" i="3" l="1"/>
  <c r="P536" i="3"/>
  <c r="R536" i="3"/>
  <c r="O537" i="3" a="1"/>
  <c r="O537" i="3" s="1"/>
  <c r="R537" i="3" l="1"/>
  <c r="Q537" i="3"/>
  <c r="P537" i="3"/>
  <c r="O538" i="3" a="1"/>
  <c r="O538" i="3" s="1"/>
  <c r="P538" i="3" l="1"/>
  <c r="R538" i="3"/>
  <c r="Q538" i="3"/>
  <c r="O539" i="3" a="1"/>
  <c r="O539" i="3" s="1"/>
  <c r="R539" i="3" l="1"/>
  <c r="P539" i="3"/>
  <c r="Q539" i="3"/>
  <c r="O540" i="3" a="1"/>
  <c r="O540" i="3" s="1"/>
  <c r="P540" i="3" l="1"/>
  <c r="Q540" i="3"/>
  <c r="R540" i="3"/>
  <c r="O541" i="3" a="1"/>
  <c r="O541" i="3" s="1"/>
  <c r="P541" i="3" l="1"/>
  <c r="Q541" i="3"/>
  <c r="R541" i="3"/>
  <c r="O542" i="3" a="1"/>
  <c r="O542" i="3" s="1"/>
  <c r="R542" i="3" l="1"/>
  <c r="Q542" i="3"/>
  <c r="P542" i="3"/>
  <c r="O543" i="3" a="1"/>
  <c r="O543" i="3" s="1"/>
  <c r="R543" i="3" l="1"/>
  <c r="P543" i="3"/>
  <c r="Q543" i="3"/>
  <c r="O544" i="3" a="1"/>
  <c r="O544" i="3" s="1"/>
  <c r="P544" i="3" l="1"/>
  <c r="Q544" i="3"/>
  <c r="R544" i="3"/>
  <c r="O545" i="3" a="1"/>
  <c r="O545" i="3" s="1"/>
  <c r="P545" i="3" l="1"/>
  <c r="R545" i="3"/>
  <c r="Q545" i="3"/>
  <c r="O546" i="3" a="1"/>
  <c r="O546" i="3" s="1"/>
  <c r="R546" i="3" l="1"/>
  <c r="P546" i="3"/>
  <c r="Q546" i="3"/>
  <c r="O547" i="3" a="1"/>
  <c r="O547" i="3" s="1"/>
  <c r="P547" i="3" l="1"/>
  <c r="Q547" i="3"/>
  <c r="R547" i="3"/>
  <c r="O548" i="3" a="1"/>
  <c r="O548" i="3" s="1"/>
  <c r="Q548" i="3" l="1"/>
  <c r="P548" i="3"/>
  <c r="R548" i="3"/>
  <c r="O549" i="3" a="1"/>
  <c r="O549" i="3" s="1"/>
  <c r="P549" i="3" l="1"/>
  <c r="Q549" i="3"/>
  <c r="R549" i="3"/>
  <c r="O550" i="3" a="1"/>
  <c r="O550" i="3" s="1"/>
  <c r="Q550" i="3" l="1"/>
  <c r="R550" i="3"/>
  <c r="P550" i="3"/>
  <c r="O551" i="3" a="1"/>
  <c r="O551" i="3" s="1"/>
  <c r="R551" i="3" l="1"/>
  <c r="Q551" i="3"/>
  <c r="P551" i="3"/>
  <c r="O552" i="3" a="1"/>
  <c r="O552" i="3" s="1"/>
  <c r="R552" i="3" l="1"/>
  <c r="P552" i="3"/>
  <c r="Q552" i="3"/>
  <c r="O553" i="3" a="1"/>
  <c r="O553" i="3" s="1"/>
  <c r="P553" i="3" l="1"/>
  <c r="R553" i="3"/>
  <c r="Q553" i="3"/>
  <c r="O554" i="3" a="1"/>
  <c r="O554" i="3" s="1"/>
  <c r="P554" i="3" l="1"/>
  <c r="Q554" i="3"/>
  <c r="R554" i="3"/>
  <c r="O555" i="3" a="1"/>
  <c r="O555" i="3" s="1"/>
  <c r="Q555" i="3" l="1"/>
  <c r="P555" i="3"/>
  <c r="R555" i="3"/>
  <c r="O556" i="3" a="1"/>
  <c r="O556" i="3" s="1"/>
  <c r="P556" i="3" l="1"/>
  <c r="Q556" i="3"/>
  <c r="R556" i="3"/>
  <c r="O557" i="3" a="1"/>
  <c r="O557" i="3" s="1"/>
  <c r="P557" i="3" l="1"/>
  <c r="Q557" i="3"/>
  <c r="R557" i="3"/>
  <c r="O558" i="3" a="1"/>
  <c r="O558" i="3" s="1"/>
  <c r="R558" i="3" l="1"/>
  <c r="P558" i="3"/>
  <c r="Q558" i="3"/>
  <c r="O559" i="3" a="1"/>
  <c r="O559" i="3" s="1"/>
  <c r="R559" i="3" l="1"/>
  <c r="P559" i="3"/>
  <c r="Q559" i="3"/>
  <c r="O560" i="3" a="1"/>
  <c r="O560" i="3" s="1"/>
  <c r="Q560" i="3" l="1"/>
  <c r="R560" i="3"/>
  <c r="P560" i="3"/>
  <c r="O561" i="3" a="1"/>
  <c r="O561" i="3" s="1"/>
  <c r="R561" i="3" l="1"/>
  <c r="Q561" i="3"/>
  <c r="P561" i="3"/>
  <c r="O562" i="3" a="1"/>
  <c r="O562" i="3" s="1"/>
  <c r="R562" i="3" l="1"/>
  <c r="Q562" i="3"/>
  <c r="P562" i="3"/>
  <c r="O563" i="3" a="1"/>
  <c r="O563" i="3" s="1"/>
  <c r="P563" i="3" l="1"/>
  <c r="Q563" i="3"/>
  <c r="R563" i="3"/>
  <c r="O564" i="3" a="1"/>
  <c r="O564" i="3" s="1"/>
  <c r="Q564" i="3" l="1"/>
  <c r="P564" i="3"/>
  <c r="R564" i="3"/>
  <c r="O565" i="3" a="1"/>
  <c r="O565" i="3" s="1"/>
  <c r="R565" i="3" l="1"/>
  <c r="Q565" i="3"/>
  <c r="P565" i="3"/>
  <c r="O566" i="3" a="1"/>
  <c r="O566" i="3" s="1"/>
  <c r="P566" i="3" l="1"/>
  <c r="Q566" i="3"/>
  <c r="R566" i="3"/>
  <c r="O567" i="3" a="1"/>
  <c r="O567" i="3" s="1"/>
  <c r="Q567" i="3" l="1"/>
  <c r="R567" i="3"/>
  <c r="P567" i="3"/>
  <c r="O568" i="3" a="1"/>
  <c r="O568" i="3" s="1"/>
  <c r="P568" i="3" l="1"/>
  <c r="R568" i="3"/>
  <c r="Q568" i="3"/>
  <c r="O569" i="3" a="1"/>
  <c r="O569" i="3" s="1"/>
  <c r="Q569" i="3" l="1"/>
  <c r="P569" i="3"/>
  <c r="R569" i="3"/>
  <c r="O570" i="3" a="1"/>
  <c r="O570" i="3" s="1"/>
  <c r="Q570" i="3" l="1"/>
  <c r="P570" i="3"/>
  <c r="R570" i="3"/>
  <c r="O571" i="3" a="1"/>
  <c r="O571" i="3" s="1"/>
  <c r="P571" i="3" l="1"/>
  <c r="R571" i="3"/>
  <c r="Q571" i="3"/>
  <c r="O572" i="3" a="1"/>
  <c r="O572" i="3" s="1"/>
  <c r="P572" i="3" l="1"/>
  <c r="Q572" i="3"/>
  <c r="R572" i="3"/>
  <c r="O573" i="3" a="1"/>
  <c r="O573" i="3" s="1"/>
  <c r="Q573" i="3" l="1"/>
  <c r="P573" i="3"/>
  <c r="R573" i="3"/>
  <c r="O574" i="3" a="1"/>
  <c r="O574" i="3" s="1"/>
  <c r="P574" i="3" l="1"/>
  <c r="R574" i="3"/>
  <c r="Q574" i="3"/>
  <c r="O575" i="3" a="1"/>
  <c r="O575" i="3" s="1"/>
  <c r="Q575" i="3" l="1"/>
  <c r="R575" i="3"/>
  <c r="P575" i="3"/>
  <c r="O576" i="3" a="1"/>
  <c r="O576" i="3" s="1"/>
  <c r="R576" i="3" l="1"/>
  <c r="Q576" i="3"/>
  <c r="P576" i="3"/>
  <c r="O577" i="3" a="1"/>
  <c r="O577" i="3" s="1"/>
  <c r="P577" i="3" l="1"/>
  <c r="Q577" i="3"/>
  <c r="R577" i="3"/>
  <c r="O578" i="3" a="1"/>
  <c r="O578" i="3" s="1"/>
  <c r="Q578" i="3" l="1"/>
  <c r="P578" i="3"/>
  <c r="R578" i="3"/>
  <c r="O579" i="3" a="1"/>
  <c r="O579" i="3" s="1"/>
  <c r="P579" i="3" l="1"/>
  <c r="R579" i="3"/>
  <c r="Q579" i="3"/>
  <c r="O580" i="3" a="1"/>
  <c r="O580" i="3" s="1"/>
  <c r="Q580" i="3" l="1"/>
  <c r="R580" i="3"/>
  <c r="P580" i="3"/>
  <c r="O581" i="3" a="1"/>
  <c r="O581" i="3" s="1"/>
  <c r="Q581" i="3" l="1"/>
  <c r="P581" i="3"/>
  <c r="R581" i="3"/>
  <c r="O582" i="3" a="1"/>
  <c r="O582" i="3" s="1"/>
  <c r="Q582" i="3" l="1"/>
  <c r="P582" i="3"/>
  <c r="R582" i="3"/>
  <c r="O583" i="3" a="1"/>
  <c r="O583" i="3" s="1"/>
  <c r="P583" i="3" l="1"/>
  <c r="Q583" i="3"/>
  <c r="R583" i="3"/>
  <c r="O584" i="3" a="1"/>
  <c r="O584" i="3" s="1"/>
  <c r="R584" i="3" l="1"/>
  <c r="P584" i="3"/>
  <c r="Q584" i="3"/>
  <c r="O585" i="3" a="1"/>
  <c r="O585" i="3" s="1"/>
  <c r="R585" i="3" l="1"/>
  <c r="Q585" i="3"/>
  <c r="P585" i="3"/>
  <c r="O586" i="3" a="1"/>
  <c r="O586" i="3" s="1"/>
  <c r="P586" i="3" l="1"/>
  <c r="Q586" i="3"/>
  <c r="R586" i="3"/>
  <c r="O587" i="3" a="1"/>
  <c r="O587" i="3" s="1"/>
  <c r="R587" i="3" l="1"/>
  <c r="P587" i="3"/>
  <c r="Q587" i="3"/>
  <c r="O588" i="3" a="1"/>
  <c r="O588" i="3" s="1"/>
  <c r="R588" i="3" l="1"/>
  <c r="P588" i="3"/>
  <c r="Q588" i="3"/>
  <c r="O589" i="3" a="1"/>
  <c r="O589" i="3" s="1"/>
  <c r="Q589" i="3" l="1"/>
  <c r="P589" i="3"/>
  <c r="R589" i="3"/>
  <c r="O590" i="3" a="1"/>
  <c r="O590" i="3" s="1"/>
  <c r="P590" i="3" l="1"/>
  <c r="Q590" i="3"/>
  <c r="R590" i="3"/>
  <c r="O591" i="3" a="1"/>
  <c r="O591" i="3" s="1"/>
  <c r="Q591" i="3" l="1"/>
  <c r="P591" i="3"/>
  <c r="R591" i="3"/>
  <c r="O592" i="3" a="1"/>
  <c r="O592" i="3" s="1"/>
  <c r="P592" i="3" l="1"/>
  <c r="R592" i="3"/>
  <c r="Q592" i="3"/>
  <c r="O593" i="3" a="1"/>
  <c r="O593" i="3" s="1"/>
  <c r="R593" i="3" l="1"/>
  <c r="P593" i="3"/>
  <c r="Q593" i="3"/>
  <c r="O594" i="3" a="1"/>
  <c r="O594" i="3" s="1"/>
  <c r="Q594" i="3" l="1"/>
  <c r="P594" i="3"/>
  <c r="R594" i="3"/>
  <c r="O595" i="3" a="1"/>
  <c r="O595" i="3" s="1"/>
  <c r="R595" i="3" l="1"/>
  <c r="Q595" i="3"/>
  <c r="P595" i="3"/>
  <c r="O596" i="3" a="1"/>
  <c r="O596" i="3" s="1"/>
  <c r="P596" i="3" l="1"/>
  <c r="Q596" i="3"/>
  <c r="R596" i="3"/>
  <c r="O597" i="3" a="1"/>
  <c r="O597" i="3" s="1"/>
  <c r="P597" i="3" l="1"/>
  <c r="R597" i="3"/>
  <c r="Q597" i="3"/>
  <c r="O598" i="3" a="1"/>
  <c r="O598" i="3" s="1"/>
  <c r="Q598" i="3" l="1"/>
  <c r="R598" i="3"/>
  <c r="P598" i="3"/>
  <c r="O599" i="3" a="1"/>
  <c r="O599" i="3" s="1"/>
  <c r="P599" i="3" l="1"/>
  <c r="Q599" i="3"/>
  <c r="R599" i="3"/>
  <c r="O600" i="3" a="1"/>
  <c r="O600" i="3" s="1"/>
  <c r="P600" i="3" l="1"/>
  <c r="R600" i="3"/>
  <c r="Q600" i="3"/>
  <c r="O601" i="3" a="1"/>
  <c r="O601" i="3" s="1"/>
  <c r="R601" i="3" l="1"/>
  <c r="Q601" i="3"/>
  <c r="P601" i="3"/>
  <c r="O602" i="3" a="1"/>
  <c r="O602" i="3" s="1"/>
  <c r="R602" i="3" l="1"/>
  <c r="Q602" i="3"/>
  <c r="P602" i="3"/>
  <c r="O603" i="3" a="1"/>
  <c r="O603" i="3" s="1"/>
  <c r="P603" i="3" l="1"/>
  <c r="R603" i="3"/>
  <c r="Q603" i="3"/>
  <c r="O604" i="3" a="1"/>
  <c r="O604" i="3" s="1"/>
  <c r="Q604" i="3" l="1"/>
  <c r="P604" i="3"/>
  <c r="R604" i="3"/>
  <c r="O605" i="3" a="1"/>
  <c r="O605" i="3" s="1"/>
  <c r="R605" i="3" l="1"/>
  <c r="P605" i="3"/>
  <c r="Q605" i="3"/>
  <c r="O606" i="3" a="1"/>
  <c r="O606" i="3" s="1"/>
  <c r="R606" i="3" l="1"/>
  <c r="Q606" i="3"/>
  <c r="P606" i="3"/>
  <c r="O607" i="3" a="1"/>
  <c r="O607" i="3" s="1"/>
  <c r="P607" i="3" l="1"/>
  <c r="Q607" i="3"/>
  <c r="R607" i="3"/>
  <c r="O608" i="3" a="1"/>
  <c r="O608" i="3" s="1"/>
  <c r="Q608" i="3" l="1"/>
  <c r="P608" i="3"/>
  <c r="R608" i="3"/>
  <c r="O609" i="3" a="1"/>
  <c r="O609" i="3" s="1"/>
  <c r="Q609" i="3" l="1"/>
  <c r="P609" i="3"/>
  <c r="R609" i="3"/>
  <c r="O610" i="3" a="1"/>
  <c r="O610" i="3" s="1"/>
  <c r="P610" i="3" l="1"/>
  <c r="R610" i="3"/>
  <c r="Q610" i="3"/>
  <c r="O611" i="3" a="1"/>
  <c r="O611" i="3" s="1"/>
  <c r="Q611" i="3" l="1"/>
  <c r="P611" i="3"/>
  <c r="R611" i="3"/>
  <c r="O612" i="3" a="1"/>
  <c r="O612" i="3" s="1"/>
  <c r="R612" i="3" l="1"/>
  <c r="Q612" i="3"/>
  <c r="P612" i="3"/>
  <c r="O613" i="3" a="1"/>
  <c r="O613" i="3" s="1"/>
  <c r="P613" i="3" l="1"/>
  <c r="Q613" i="3"/>
  <c r="R613" i="3"/>
  <c r="O614" i="3" a="1"/>
  <c r="O614" i="3" s="1"/>
  <c r="R614" i="3" l="1"/>
  <c r="Q614" i="3"/>
  <c r="P614" i="3"/>
  <c r="O615" i="3" a="1"/>
  <c r="O615" i="3" s="1"/>
  <c r="Q615" i="3" l="1"/>
  <c r="P615" i="3"/>
  <c r="R615" i="3"/>
  <c r="O616" i="3" a="1"/>
  <c r="O616" i="3" s="1"/>
  <c r="P616" i="3" l="1"/>
  <c r="R616" i="3"/>
  <c r="Q616" i="3"/>
  <c r="O617" i="3" a="1"/>
  <c r="O617" i="3" s="1"/>
  <c r="R617" i="3" l="1"/>
  <c r="P617" i="3"/>
  <c r="Q617" i="3"/>
  <c r="O618" i="3" a="1"/>
  <c r="O618" i="3" s="1"/>
  <c r="Q618" i="3" l="1"/>
  <c r="P618" i="3"/>
  <c r="R618" i="3"/>
  <c r="O619" i="3" a="1"/>
  <c r="O619" i="3" s="1"/>
  <c r="R619" i="3" l="1"/>
  <c r="Q619" i="3"/>
  <c r="P619" i="3"/>
  <c r="O620" i="3" a="1"/>
  <c r="O620" i="3" s="1"/>
  <c r="P620" i="3" l="1"/>
  <c r="Q620" i="3"/>
  <c r="R620" i="3"/>
  <c r="O621" i="3" a="1"/>
  <c r="O621" i="3" s="1"/>
  <c r="Q621" i="3" l="1"/>
  <c r="R621" i="3"/>
  <c r="P621" i="3"/>
  <c r="O622" i="3" a="1"/>
  <c r="O622" i="3" s="1"/>
  <c r="Q622" i="3" l="1"/>
  <c r="P622" i="3"/>
  <c r="R622" i="3"/>
  <c r="O623" i="3" a="1"/>
  <c r="O623" i="3" s="1"/>
  <c r="R623" i="3" l="1"/>
  <c r="P623" i="3"/>
  <c r="Q623" i="3"/>
  <c r="O624" i="3" a="1"/>
  <c r="O624" i="3" s="1"/>
  <c r="R624" i="3" l="1"/>
  <c r="P624" i="3"/>
  <c r="Q624" i="3"/>
  <c r="O625" i="3" a="1"/>
  <c r="O625" i="3" s="1"/>
  <c r="Q625" i="3" l="1"/>
  <c r="R625" i="3"/>
  <c r="P625" i="3"/>
  <c r="O626" i="3" a="1"/>
  <c r="O626" i="3" s="1"/>
  <c r="P626" i="3" l="1"/>
  <c r="R626" i="3"/>
  <c r="Q626" i="3"/>
  <c r="O627" i="3" a="1"/>
  <c r="O627" i="3" s="1"/>
  <c r="P627" i="3" l="1"/>
  <c r="R627" i="3"/>
  <c r="Q627" i="3"/>
  <c r="O628" i="3" a="1"/>
  <c r="O628" i="3" s="1"/>
  <c r="R628" i="3" l="1"/>
  <c r="Q628" i="3"/>
  <c r="P628" i="3"/>
  <c r="O629" i="3" a="1"/>
  <c r="O629" i="3" s="1"/>
  <c r="P629" i="3" l="1"/>
  <c r="R629" i="3"/>
  <c r="Q629" i="3"/>
  <c r="O630" i="3" a="1"/>
  <c r="O630" i="3" s="1"/>
  <c r="R630" i="3" l="1"/>
  <c r="P630" i="3"/>
  <c r="Q630" i="3"/>
  <c r="O631" i="3" a="1"/>
  <c r="O631" i="3" s="1"/>
  <c r="R631" i="3" l="1"/>
  <c r="Q631" i="3"/>
  <c r="P631" i="3"/>
  <c r="O632" i="3" a="1"/>
  <c r="O632" i="3" s="1"/>
  <c r="R632" i="3" l="1"/>
  <c r="P632" i="3"/>
  <c r="Q632" i="3"/>
  <c r="O633" i="3" a="1"/>
  <c r="O633" i="3" s="1"/>
  <c r="Q633" i="3" l="1"/>
  <c r="P633" i="3"/>
  <c r="R633" i="3"/>
  <c r="O634" i="3" a="1"/>
  <c r="O634" i="3" s="1"/>
  <c r="R634" i="3" l="1"/>
  <c r="Q634" i="3"/>
  <c r="P634" i="3"/>
  <c r="O635" i="3" a="1"/>
  <c r="O635" i="3" s="1"/>
  <c r="R635" i="3" l="1"/>
  <c r="Q635" i="3"/>
  <c r="P635" i="3"/>
  <c r="O636" i="3" a="1"/>
  <c r="O636" i="3" s="1"/>
  <c r="R636" i="3" l="1"/>
  <c r="Q636" i="3"/>
  <c r="P636" i="3"/>
  <c r="O637" i="3" a="1"/>
  <c r="O637" i="3" s="1"/>
  <c r="Q637" i="3" l="1"/>
  <c r="P637" i="3"/>
  <c r="R637" i="3"/>
  <c r="O638" i="3" a="1"/>
  <c r="O638" i="3" s="1"/>
  <c r="R638" i="3" l="1"/>
  <c r="Q638" i="3"/>
  <c r="P638" i="3"/>
  <c r="O639" i="3" a="1"/>
  <c r="O639" i="3" s="1"/>
  <c r="P639" i="3" l="1"/>
  <c r="R639" i="3"/>
  <c r="Q639" i="3"/>
  <c r="O640" i="3" a="1"/>
  <c r="O640" i="3" s="1"/>
  <c r="R640" i="3" l="1"/>
  <c r="Q640" i="3"/>
  <c r="P640" i="3"/>
  <c r="O641" i="3" a="1"/>
  <c r="O641" i="3" s="1"/>
  <c r="P641" i="3" l="1"/>
  <c r="R641" i="3"/>
  <c r="Q641" i="3"/>
  <c r="O642" i="3" a="1"/>
  <c r="O642" i="3" s="1"/>
  <c r="Q642" i="3" l="1"/>
  <c r="P642" i="3"/>
  <c r="R642" i="3"/>
  <c r="O643" i="3" a="1"/>
  <c r="O643" i="3" s="1"/>
  <c r="Q643" i="3" l="1"/>
  <c r="R643" i="3"/>
  <c r="P643" i="3"/>
  <c r="O644" i="3" a="1"/>
  <c r="O644" i="3" s="1"/>
  <c r="P644" i="3" l="1"/>
  <c r="Q644" i="3"/>
  <c r="R644" i="3"/>
  <c r="O645" i="3" a="1"/>
  <c r="O645" i="3" s="1"/>
  <c r="Q645" i="3" l="1"/>
  <c r="R645" i="3"/>
  <c r="P645" i="3"/>
  <c r="O646" i="3" a="1"/>
  <c r="O646" i="3" s="1"/>
  <c r="Q646" i="3" l="1"/>
  <c r="P646" i="3"/>
  <c r="R646" i="3"/>
  <c r="O647" i="3" a="1"/>
  <c r="O647" i="3" s="1"/>
  <c r="Q647" i="3" l="1"/>
  <c r="R647" i="3"/>
  <c r="P647" i="3"/>
  <c r="O648" i="3" a="1"/>
  <c r="O648" i="3" s="1"/>
  <c r="P648" i="3" l="1"/>
  <c r="Q648" i="3"/>
  <c r="R648" i="3"/>
  <c r="O649" i="3" a="1"/>
  <c r="O649" i="3" s="1"/>
  <c r="Q649" i="3" l="1"/>
  <c r="P649" i="3"/>
  <c r="R649" i="3"/>
  <c r="O650" i="3" a="1"/>
  <c r="O650" i="3" s="1"/>
  <c r="Q650" i="3" l="1"/>
  <c r="R650" i="3"/>
  <c r="P650" i="3"/>
  <c r="O651" i="3" a="1"/>
  <c r="O651" i="3" s="1"/>
  <c r="Q651" i="3" l="1"/>
  <c r="R651" i="3"/>
  <c r="P651" i="3"/>
  <c r="O652" i="3" a="1"/>
  <c r="O652" i="3" s="1"/>
  <c r="P652" i="3" l="1"/>
  <c r="R652" i="3"/>
  <c r="Q652" i="3"/>
  <c r="O653" i="3" a="1"/>
  <c r="O653" i="3" s="1"/>
  <c r="P653" i="3" l="1"/>
  <c r="R653" i="3"/>
  <c r="Q653" i="3"/>
  <c r="O654" i="3" a="1"/>
  <c r="O654" i="3" s="1"/>
  <c r="Q654" i="3" l="1"/>
  <c r="P654" i="3"/>
  <c r="R654" i="3"/>
  <c r="O655" i="3" a="1"/>
  <c r="O655" i="3" s="1"/>
  <c r="P655" i="3" l="1"/>
  <c r="R655" i="3"/>
  <c r="Q655" i="3"/>
  <c r="O656" i="3" a="1"/>
  <c r="O656" i="3" s="1"/>
  <c r="R656" i="3" l="1"/>
  <c r="P656" i="3"/>
  <c r="Q656" i="3"/>
  <c r="O657" i="3" a="1"/>
  <c r="O657" i="3" s="1"/>
  <c r="P657" i="3" l="1"/>
  <c r="R657" i="3"/>
  <c r="Q657" i="3"/>
  <c r="O658" i="3" a="1"/>
  <c r="O658" i="3" s="1"/>
  <c r="R658" i="3" l="1"/>
  <c r="Q658" i="3"/>
  <c r="P658" i="3"/>
  <c r="O659" i="3" a="1"/>
  <c r="O659" i="3" s="1"/>
  <c r="R659" i="3" l="1"/>
  <c r="P659" i="3"/>
  <c r="Q659" i="3"/>
  <c r="O660" i="3" a="1"/>
  <c r="O660" i="3" s="1"/>
  <c r="P660" i="3" l="1"/>
  <c r="R660" i="3"/>
  <c r="Q660" i="3"/>
  <c r="O661" i="3" a="1"/>
  <c r="O661" i="3" s="1"/>
  <c r="P661" i="3" l="1"/>
  <c r="R661" i="3"/>
  <c r="Q661" i="3"/>
  <c r="O662" i="3" a="1"/>
  <c r="O662" i="3" s="1"/>
  <c r="Q662" i="3" l="1"/>
  <c r="P662" i="3"/>
  <c r="R662" i="3"/>
  <c r="O663" i="3" a="1"/>
  <c r="O663" i="3" s="1"/>
  <c r="P663" i="3" l="1"/>
  <c r="Q663" i="3"/>
  <c r="R663" i="3"/>
  <c r="O664" i="3" a="1"/>
  <c r="O664" i="3" s="1"/>
  <c r="R664" i="3" l="1"/>
  <c r="P664" i="3"/>
  <c r="Q664" i="3"/>
  <c r="O665" i="3" a="1"/>
  <c r="O665" i="3" s="1"/>
  <c r="P665" i="3" l="1"/>
  <c r="R665" i="3"/>
  <c r="Q665" i="3"/>
  <c r="O666" i="3" a="1"/>
  <c r="O666" i="3" s="1"/>
  <c r="P666" i="3" l="1"/>
  <c r="R666" i="3"/>
  <c r="Q666" i="3"/>
  <c r="O667" i="3" a="1"/>
  <c r="O667" i="3" s="1"/>
  <c r="Q667" i="3" l="1"/>
  <c r="P667" i="3"/>
  <c r="R667" i="3"/>
  <c r="O668" i="3" a="1"/>
  <c r="O668" i="3" s="1"/>
  <c r="P668" i="3" l="1"/>
  <c r="Q668" i="3"/>
  <c r="R668" i="3"/>
  <c r="O669" i="3" a="1"/>
  <c r="O669" i="3" s="1"/>
  <c r="Q669" i="3" l="1"/>
  <c r="R669" i="3"/>
  <c r="P669" i="3"/>
  <c r="O670" i="3" a="1"/>
  <c r="O670" i="3" s="1"/>
  <c r="Q670" i="3" l="1"/>
  <c r="P670" i="3"/>
  <c r="R670" i="3"/>
  <c r="O671" i="3" a="1"/>
  <c r="O671" i="3" s="1"/>
  <c r="R671" i="3" l="1"/>
  <c r="Q671" i="3"/>
  <c r="P671" i="3"/>
  <c r="O672" i="3" a="1"/>
  <c r="O672" i="3" s="1"/>
  <c r="P672" i="3" l="1"/>
  <c r="R672" i="3"/>
  <c r="Q672" i="3"/>
  <c r="O673" i="3" a="1"/>
  <c r="O673" i="3" s="1"/>
  <c r="Q673" i="3" l="1"/>
  <c r="P673" i="3"/>
  <c r="R673" i="3"/>
  <c r="O674" i="3" a="1"/>
  <c r="O674" i="3" s="1"/>
  <c r="P674" i="3" l="1"/>
  <c r="Q674" i="3"/>
  <c r="R674" i="3"/>
  <c r="O675" i="3" a="1"/>
  <c r="O675" i="3" s="1"/>
  <c r="R675" i="3" l="1"/>
  <c r="Q675" i="3"/>
  <c r="P675" i="3"/>
  <c r="O676" i="3" a="1"/>
  <c r="O676" i="3" s="1"/>
  <c r="P676" i="3" l="1"/>
  <c r="R676" i="3"/>
  <c r="Q676" i="3"/>
  <c r="O677" i="3" a="1"/>
  <c r="O677" i="3" s="1"/>
  <c r="R677" i="3" l="1"/>
  <c r="P677" i="3"/>
  <c r="Q677" i="3"/>
  <c r="O678" i="3" a="1"/>
  <c r="O678" i="3" s="1"/>
  <c r="R678" i="3" l="1"/>
  <c r="Q678" i="3"/>
  <c r="P678" i="3"/>
  <c r="O679" i="3" a="1"/>
  <c r="O679" i="3" s="1"/>
  <c r="R679" i="3" l="1"/>
  <c r="P679" i="3"/>
  <c r="Q679" i="3"/>
  <c r="O680" i="3" a="1"/>
  <c r="O680" i="3" s="1"/>
  <c r="P680" i="3" l="1"/>
  <c r="Q680" i="3"/>
  <c r="R680" i="3"/>
  <c r="O681" i="3" a="1"/>
  <c r="O681" i="3" s="1"/>
  <c r="P681" i="3" l="1"/>
  <c r="Q681" i="3"/>
  <c r="R681" i="3"/>
  <c r="O682" i="3" a="1"/>
  <c r="O682" i="3" s="1"/>
  <c r="P682" i="3" l="1"/>
  <c r="Q682" i="3"/>
  <c r="R682" i="3"/>
  <c r="O683" i="3" a="1"/>
  <c r="O683" i="3" s="1"/>
  <c r="Q683" i="3" l="1"/>
  <c r="R683" i="3"/>
  <c r="P683" i="3"/>
  <c r="O684" i="3" a="1"/>
  <c r="O684" i="3" s="1"/>
  <c r="P684" i="3" l="1"/>
  <c r="R684" i="3"/>
  <c r="Q684" i="3"/>
  <c r="O685" i="3" a="1"/>
  <c r="O685" i="3" s="1"/>
  <c r="P685" i="3" l="1"/>
  <c r="R685" i="3"/>
  <c r="Q685" i="3"/>
  <c r="O686" i="3" a="1"/>
  <c r="O686" i="3" s="1"/>
  <c r="P686" i="3" l="1"/>
  <c r="Q686" i="3"/>
  <c r="R686" i="3"/>
  <c r="O687" i="3" a="1"/>
  <c r="O687" i="3" s="1"/>
  <c r="Q687" i="3" l="1"/>
  <c r="P687" i="3"/>
  <c r="R687" i="3"/>
  <c r="O688" i="3" a="1"/>
  <c r="O688" i="3" s="1"/>
  <c r="Q688" i="3" l="1"/>
  <c r="R688" i="3"/>
  <c r="P688" i="3"/>
  <c r="O689" i="3" a="1"/>
  <c r="O689" i="3" s="1"/>
  <c r="Q689" i="3" l="1"/>
  <c r="P689" i="3"/>
  <c r="R689" i="3"/>
  <c r="O690" i="3" a="1"/>
  <c r="O690" i="3" s="1"/>
  <c r="R690" i="3" l="1"/>
  <c r="Q690" i="3"/>
  <c r="P690" i="3"/>
  <c r="O691" i="3" a="1"/>
  <c r="O691" i="3" s="1"/>
  <c r="R691" i="3" l="1"/>
  <c r="Q691" i="3"/>
  <c r="P691" i="3"/>
  <c r="O692" i="3" a="1"/>
  <c r="O692" i="3" s="1"/>
  <c r="Q692" i="3" l="1"/>
  <c r="R692" i="3"/>
  <c r="P692" i="3"/>
  <c r="O693" i="3" a="1"/>
  <c r="O693" i="3" s="1"/>
  <c r="P693" i="3" l="1"/>
  <c r="Q693" i="3"/>
  <c r="R693" i="3"/>
  <c r="O694" i="3" a="1"/>
  <c r="O694" i="3" s="1"/>
  <c r="R694" i="3" l="1"/>
  <c r="P694" i="3"/>
  <c r="Q694" i="3"/>
  <c r="O695" i="3" a="1"/>
  <c r="O695" i="3" s="1"/>
  <c r="Q695" i="3" l="1"/>
  <c r="R695" i="3"/>
  <c r="P695" i="3"/>
  <c r="O696" i="3" a="1"/>
  <c r="O696" i="3" s="1"/>
  <c r="P696" i="3" l="1"/>
  <c r="R696" i="3"/>
  <c r="Q696" i="3"/>
  <c r="O697" i="3" a="1"/>
  <c r="O697" i="3" s="1"/>
  <c r="P697" i="3" l="1"/>
  <c r="Q697" i="3"/>
  <c r="R697" i="3"/>
  <c r="O698" i="3" a="1"/>
  <c r="O698" i="3" s="1"/>
  <c r="P698" i="3" l="1"/>
  <c r="R698" i="3"/>
  <c r="Q698" i="3"/>
  <c r="O699" i="3" a="1"/>
  <c r="O699" i="3" s="1"/>
  <c r="R699" i="3" l="1"/>
  <c r="Q699" i="3"/>
  <c r="P699" i="3"/>
  <c r="O700" i="3" a="1"/>
  <c r="O700" i="3" s="1"/>
  <c r="P700" i="3" l="1"/>
  <c r="Q700" i="3"/>
  <c r="R700" i="3"/>
  <c r="O701" i="3" a="1"/>
  <c r="O701" i="3" s="1"/>
  <c r="R701" i="3" l="1"/>
  <c r="P701" i="3"/>
  <c r="Q701" i="3"/>
  <c r="O702" i="3" a="1"/>
  <c r="O702" i="3" s="1"/>
  <c r="Q702" i="3" l="1"/>
  <c r="R702" i="3"/>
  <c r="P702" i="3"/>
  <c r="O703" i="3" a="1"/>
  <c r="O703" i="3" s="1"/>
  <c r="Q703" i="3" l="1"/>
  <c r="R703" i="3"/>
  <c r="P703" i="3"/>
  <c r="O704" i="3" a="1"/>
  <c r="O704" i="3" s="1"/>
  <c r="P704" i="3" l="1"/>
  <c r="Q704" i="3"/>
  <c r="R704" i="3"/>
  <c r="O705" i="3" a="1"/>
  <c r="O705" i="3" s="1"/>
  <c r="Q705" i="3" l="1"/>
  <c r="P705" i="3"/>
  <c r="R705" i="3"/>
  <c r="O706" i="3" a="1"/>
  <c r="O706" i="3" s="1"/>
  <c r="R706" i="3" l="1"/>
  <c r="Q706" i="3"/>
  <c r="P706" i="3"/>
  <c r="O707" i="3" a="1"/>
  <c r="O707" i="3" s="1"/>
  <c r="P707" i="3" l="1"/>
  <c r="R707" i="3"/>
  <c r="Q707" i="3"/>
  <c r="O708" i="3" a="1"/>
  <c r="O708" i="3" s="1"/>
  <c r="Q708" i="3" l="1"/>
  <c r="R708" i="3"/>
  <c r="P708" i="3"/>
  <c r="O709" i="3" a="1"/>
  <c r="O709" i="3" s="1"/>
  <c r="R709" i="3" l="1"/>
  <c r="P709" i="3"/>
  <c r="Q709" i="3"/>
  <c r="O710" i="3" a="1"/>
  <c r="O710" i="3" s="1"/>
  <c r="P710" i="3" l="1"/>
  <c r="Q710" i="3"/>
  <c r="R710" i="3"/>
  <c r="O711" i="3" a="1"/>
  <c r="O711" i="3" s="1"/>
  <c r="R711" i="3" l="1"/>
  <c r="Q711" i="3"/>
  <c r="P711" i="3"/>
  <c r="O712" i="3" a="1"/>
  <c r="O712" i="3" s="1"/>
  <c r="R712" i="3" l="1"/>
  <c r="P712" i="3"/>
  <c r="Q712" i="3"/>
  <c r="O713" i="3" a="1"/>
  <c r="O713" i="3" s="1"/>
  <c r="R713" i="3" l="1"/>
  <c r="P713" i="3"/>
  <c r="Q713" i="3"/>
  <c r="O714" i="3" a="1"/>
  <c r="O714" i="3" s="1"/>
  <c r="R714" i="3" l="1"/>
  <c r="Q714" i="3"/>
  <c r="P714" i="3"/>
  <c r="O715" i="3" a="1"/>
  <c r="O715" i="3" s="1"/>
  <c r="Q715" i="3" l="1"/>
  <c r="P715" i="3"/>
  <c r="R715" i="3"/>
  <c r="O716" i="3" a="1"/>
  <c r="O716" i="3" s="1"/>
  <c r="R716" i="3" l="1"/>
  <c r="Q716" i="3"/>
  <c r="P716" i="3"/>
  <c r="O717" i="3" a="1"/>
  <c r="O717" i="3" s="1"/>
  <c r="Q717" i="3" l="1"/>
  <c r="P717" i="3"/>
  <c r="R717" i="3"/>
  <c r="O718" i="3" a="1"/>
  <c r="O718" i="3" s="1"/>
  <c r="R718" i="3" l="1"/>
  <c r="Q718" i="3"/>
  <c r="P718" i="3"/>
  <c r="O719" i="3" a="1"/>
  <c r="O719" i="3" s="1"/>
  <c r="Q719" i="3" l="1"/>
  <c r="R719" i="3"/>
  <c r="P719" i="3"/>
  <c r="O720" i="3" a="1"/>
  <c r="O720" i="3" s="1"/>
  <c r="R720" i="3" l="1"/>
  <c r="P720" i="3"/>
  <c r="Q720" i="3"/>
  <c r="O721" i="3" a="1"/>
  <c r="O721" i="3" s="1"/>
  <c r="R721" i="3" l="1"/>
  <c r="Q721" i="3"/>
  <c r="P721" i="3"/>
  <c r="O722" i="3" a="1"/>
  <c r="O722" i="3" s="1"/>
  <c r="P722" i="3" l="1"/>
  <c r="R722" i="3"/>
  <c r="Q722" i="3"/>
  <c r="O723" i="3" a="1"/>
  <c r="O723" i="3" s="1"/>
  <c r="R723" i="3" l="1"/>
  <c r="P723" i="3"/>
  <c r="Q723" i="3"/>
  <c r="O724" i="3" a="1"/>
  <c r="O724" i="3" s="1"/>
  <c r="Q724" i="3" l="1"/>
  <c r="R724" i="3"/>
  <c r="P724" i="3"/>
  <c r="O725" i="3" a="1"/>
  <c r="O725" i="3" s="1"/>
  <c r="P725" i="3" l="1"/>
  <c r="Q725" i="3"/>
  <c r="R725" i="3"/>
  <c r="O726" i="3" a="1"/>
  <c r="O726" i="3" s="1"/>
  <c r="R726" i="3" l="1"/>
  <c r="Q726" i="3"/>
  <c r="P726" i="3"/>
  <c r="O727" i="3" a="1"/>
  <c r="O727" i="3" s="1"/>
  <c r="R727" i="3" l="1"/>
  <c r="Q727" i="3"/>
  <c r="P727" i="3"/>
  <c r="O728" i="3" a="1"/>
  <c r="O728" i="3" s="1"/>
  <c r="P728" i="3" l="1"/>
  <c r="R728" i="3"/>
  <c r="Q728" i="3"/>
  <c r="O729" i="3" a="1"/>
  <c r="O729" i="3" s="1"/>
  <c r="Q729" i="3" l="1"/>
  <c r="P729" i="3"/>
  <c r="R729" i="3"/>
  <c r="O730" i="3" a="1"/>
  <c r="O730" i="3" s="1"/>
  <c r="P730" i="3" l="1"/>
  <c r="Q730" i="3"/>
  <c r="R730" i="3"/>
  <c r="O731" i="3" a="1"/>
  <c r="O731" i="3" s="1"/>
  <c r="P731" i="3" l="1"/>
  <c r="R731" i="3"/>
  <c r="Q731" i="3"/>
  <c r="O732" i="3" a="1"/>
  <c r="O732" i="3" s="1"/>
  <c r="Q732" i="3" l="1"/>
  <c r="R732" i="3"/>
  <c r="P732" i="3"/>
  <c r="O733" i="3" a="1"/>
  <c r="O733" i="3" s="1"/>
  <c r="P733" i="3" l="1"/>
  <c r="Q733" i="3"/>
  <c r="R733" i="3"/>
  <c r="O734" i="3" a="1"/>
  <c r="O734" i="3" s="1"/>
  <c r="Q734" i="3" l="1"/>
  <c r="R734" i="3"/>
  <c r="P734" i="3"/>
  <c r="O735" i="3" a="1"/>
  <c r="O735" i="3" s="1"/>
  <c r="Q735" i="3" l="1"/>
  <c r="P735" i="3"/>
  <c r="R735" i="3"/>
  <c r="O736" i="3" a="1"/>
  <c r="O736" i="3" s="1"/>
  <c r="R736" i="3" l="1"/>
  <c r="P736" i="3"/>
  <c r="Q736" i="3"/>
  <c r="O737" i="3" a="1"/>
  <c r="O737" i="3" s="1"/>
  <c r="Q737" i="3" l="1"/>
  <c r="P737" i="3"/>
  <c r="R737" i="3"/>
  <c r="O738" i="3" a="1"/>
  <c r="O738" i="3" s="1"/>
  <c r="Q738" i="3" l="1"/>
  <c r="P738" i="3"/>
  <c r="R738" i="3"/>
  <c r="O739" i="3" a="1"/>
  <c r="O739" i="3" s="1"/>
  <c r="R739" i="3" l="1"/>
  <c r="P739" i="3"/>
  <c r="Q739" i="3"/>
  <c r="O740" i="3" a="1"/>
  <c r="O740" i="3" s="1"/>
  <c r="P740" i="3" l="1"/>
  <c r="Q740" i="3"/>
  <c r="R740" i="3"/>
  <c r="O741" i="3" a="1"/>
  <c r="O741" i="3" s="1"/>
  <c r="Q741" i="3" l="1"/>
  <c r="P741" i="3"/>
  <c r="R741" i="3"/>
  <c r="O742" i="3" a="1"/>
  <c r="O742" i="3" s="1"/>
  <c r="R742" i="3" l="1"/>
  <c r="Q742" i="3"/>
  <c r="P742" i="3"/>
  <c r="O743" i="3" a="1"/>
  <c r="O743" i="3" s="1"/>
  <c r="Q743" i="3" l="1"/>
  <c r="R743" i="3"/>
  <c r="P743" i="3"/>
  <c r="O744" i="3" a="1"/>
  <c r="O744" i="3" s="1"/>
  <c r="R744" i="3" l="1"/>
  <c r="Q744" i="3"/>
  <c r="P744" i="3"/>
  <c r="O745" i="3" a="1"/>
  <c r="O745" i="3" s="1"/>
  <c r="P745" i="3" l="1"/>
  <c r="Q745" i="3"/>
  <c r="R745" i="3"/>
  <c r="O746" i="3" a="1"/>
  <c r="O746" i="3" s="1"/>
  <c r="P746" i="3" l="1"/>
  <c r="R746" i="3"/>
  <c r="Q746" i="3"/>
  <c r="O747" i="3" a="1"/>
  <c r="O747" i="3" s="1"/>
  <c r="P747" i="3" l="1"/>
  <c r="Q747" i="3"/>
  <c r="R747" i="3"/>
  <c r="O748" i="3" a="1"/>
  <c r="O748" i="3" s="1"/>
  <c r="P748" i="3" l="1"/>
  <c r="R748" i="3"/>
  <c r="Q748" i="3"/>
  <c r="O749" i="3" a="1"/>
  <c r="O749" i="3" s="1"/>
  <c r="R749" i="3" l="1"/>
  <c r="P749" i="3"/>
  <c r="Q749" i="3"/>
  <c r="O750" i="3" a="1"/>
  <c r="O750" i="3" s="1"/>
  <c r="P750" i="3" l="1"/>
  <c r="Q750" i="3"/>
  <c r="R750" i="3"/>
  <c r="O751" i="3" a="1"/>
  <c r="O751" i="3" s="1"/>
  <c r="P751" i="3" l="1"/>
  <c r="R751" i="3"/>
  <c r="Q751" i="3"/>
  <c r="O752" i="3" a="1"/>
  <c r="O752" i="3" s="1"/>
  <c r="Q752" i="3" l="1"/>
  <c r="P752" i="3"/>
  <c r="R752" i="3"/>
  <c r="O753" i="3" a="1"/>
  <c r="O753" i="3" s="1"/>
  <c r="R753" i="3" l="1"/>
  <c r="P753" i="3"/>
  <c r="Q753" i="3"/>
  <c r="O754" i="3" a="1"/>
  <c r="O754" i="3" s="1"/>
  <c r="Q754" i="3" l="1"/>
  <c r="P754" i="3"/>
  <c r="R754" i="3"/>
  <c r="O755" i="3" a="1"/>
  <c r="O755" i="3" s="1"/>
  <c r="R755" i="3" l="1"/>
  <c r="P755" i="3"/>
  <c r="Q755" i="3"/>
  <c r="O756" i="3" a="1"/>
  <c r="O756" i="3" s="1"/>
  <c r="Q756" i="3" l="1"/>
  <c r="R756" i="3"/>
  <c r="P756" i="3"/>
  <c r="O757" i="3" a="1"/>
  <c r="O757" i="3" s="1"/>
  <c r="P757" i="3" l="1"/>
  <c r="R757" i="3"/>
  <c r="Q757" i="3"/>
  <c r="O758" i="3" a="1"/>
  <c r="O758" i="3" s="1"/>
  <c r="R758" i="3" l="1"/>
  <c r="Q758" i="3"/>
  <c r="P758" i="3"/>
  <c r="O759" i="3" a="1"/>
  <c r="O759" i="3" s="1"/>
  <c r="R759" i="3" l="1"/>
  <c r="Q759" i="3"/>
  <c r="P759" i="3"/>
  <c r="O760" i="3" a="1"/>
  <c r="O760" i="3" s="1"/>
  <c r="Q760" i="3" l="1"/>
  <c r="R760" i="3"/>
  <c r="P760" i="3"/>
  <c r="O761" i="3" a="1"/>
  <c r="O761" i="3" s="1"/>
  <c r="Q761" i="3" l="1"/>
  <c r="P761" i="3"/>
  <c r="R761" i="3"/>
  <c r="O762" i="3" a="1"/>
  <c r="O762" i="3" s="1"/>
  <c r="R762" i="3" l="1"/>
  <c r="P762" i="3"/>
  <c r="Q762" i="3"/>
  <c r="O763" i="3" a="1"/>
  <c r="O763" i="3" s="1"/>
  <c r="Q763" i="3" l="1"/>
  <c r="R763" i="3"/>
  <c r="P763" i="3"/>
  <c r="O764" i="3" a="1"/>
  <c r="O764" i="3" s="1"/>
  <c r="P764" i="3" l="1"/>
  <c r="R764" i="3"/>
  <c r="Q764" i="3"/>
  <c r="O765" i="3" a="1"/>
  <c r="O765" i="3" s="1"/>
  <c r="P765" i="3" l="1"/>
  <c r="R765" i="3"/>
  <c r="Q765" i="3"/>
  <c r="O766" i="3" a="1"/>
  <c r="O766" i="3" s="1"/>
  <c r="P766" i="3" l="1"/>
  <c r="R766" i="3"/>
  <c r="Q766" i="3"/>
  <c r="O767" i="3" a="1"/>
  <c r="O767" i="3" s="1"/>
  <c r="R767" i="3" l="1"/>
  <c r="Q767" i="3"/>
  <c r="P767" i="3"/>
  <c r="O768" i="3" a="1"/>
  <c r="O768" i="3" s="1"/>
  <c r="P768" i="3" l="1"/>
  <c r="Q768" i="3"/>
  <c r="R768" i="3"/>
  <c r="O769" i="3" a="1"/>
  <c r="O769" i="3" s="1"/>
  <c r="R769" i="3" l="1"/>
  <c r="Q769" i="3"/>
  <c r="P769" i="3"/>
  <c r="O770" i="3" a="1"/>
  <c r="O770" i="3" s="1"/>
  <c r="Q770" i="3" l="1"/>
  <c r="R770" i="3"/>
  <c r="P770" i="3"/>
  <c r="O771" i="3" a="1"/>
  <c r="O771" i="3" s="1"/>
  <c r="R771" i="3" l="1"/>
  <c r="Q771" i="3"/>
  <c r="P771" i="3"/>
  <c r="O772" i="3" a="1"/>
  <c r="O772" i="3" s="1"/>
  <c r="P772" i="3" l="1"/>
  <c r="Q772" i="3"/>
  <c r="R772" i="3"/>
  <c r="O773" i="3" a="1"/>
  <c r="O773" i="3" s="1"/>
  <c r="Q773" i="3" l="1"/>
  <c r="R773" i="3"/>
  <c r="P773" i="3"/>
  <c r="O774" i="3" a="1"/>
  <c r="O774" i="3" s="1"/>
  <c r="Q774" i="3" l="1"/>
  <c r="R774" i="3"/>
  <c r="P774" i="3"/>
  <c r="O775" i="3" a="1"/>
  <c r="O775" i="3" s="1"/>
  <c r="R775" i="3" l="1"/>
  <c r="Q775" i="3"/>
  <c r="P775" i="3"/>
  <c r="O776" i="3" a="1"/>
  <c r="O776" i="3" s="1"/>
  <c r="P776" i="3" l="1"/>
  <c r="R776" i="3"/>
  <c r="Q776" i="3"/>
  <c r="O777" i="3" a="1"/>
  <c r="O777" i="3" s="1"/>
  <c r="Q777" i="3" l="1"/>
  <c r="R777" i="3"/>
  <c r="P777" i="3"/>
  <c r="O778" i="3" a="1"/>
  <c r="O778" i="3" s="1"/>
  <c r="R778" i="3" l="1"/>
  <c r="P778" i="3"/>
  <c r="Q778" i="3"/>
  <c r="O779" i="3" a="1"/>
  <c r="O779" i="3" s="1"/>
  <c r="Q779" i="3" l="1"/>
  <c r="P779" i="3"/>
  <c r="R779" i="3"/>
  <c r="O780" i="3" a="1"/>
  <c r="O780" i="3" s="1"/>
  <c r="Q780" i="3" l="1"/>
  <c r="R780" i="3"/>
  <c r="P780" i="3"/>
  <c r="O781" i="3" a="1"/>
  <c r="O781" i="3" s="1"/>
  <c r="Q781" i="3" l="1"/>
  <c r="P781" i="3"/>
  <c r="R781" i="3"/>
  <c r="O782" i="3" a="1"/>
  <c r="O782" i="3" s="1"/>
  <c r="R782" i="3" l="1"/>
  <c r="Q782" i="3"/>
  <c r="P782" i="3"/>
  <c r="O783" i="3" a="1"/>
  <c r="O783" i="3" s="1"/>
  <c r="R783" i="3" l="1"/>
  <c r="P783" i="3"/>
  <c r="Q783" i="3"/>
  <c r="O784" i="3" a="1"/>
  <c r="O784" i="3" s="1"/>
  <c r="P784" i="3" l="1"/>
  <c r="Q784" i="3"/>
  <c r="R784" i="3"/>
  <c r="O785" i="3" a="1"/>
  <c r="O785" i="3" s="1"/>
  <c r="P785" i="3" l="1"/>
  <c r="Q785" i="3"/>
  <c r="R785" i="3"/>
  <c r="O786" i="3" a="1"/>
  <c r="O786" i="3" s="1"/>
  <c r="P786" i="3" l="1"/>
  <c r="R786" i="3"/>
  <c r="Q786" i="3"/>
  <c r="O787" i="3" a="1"/>
  <c r="O787" i="3" s="1"/>
  <c r="P787" i="3" l="1"/>
  <c r="R787" i="3"/>
  <c r="Q787" i="3"/>
  <c r="O788" i="3" a="1"/>
  <c r="O788" i="3" s="1"/>
  <c r="R788" i="3" l="1"/>
  <c r="P788" i="3"/>
  <c r="Q788" i="3"/>
  <c r="O789" i="3" a="1"/>
  <c r="O789" i="3" s="1"/>
  <c r="R789" i="3" l="1"/>
  <c r="P789" i="3"/>
  <c r="Q789" i="3"/>
  <c r="O790" i="3" a="1"/>
  <c r="O790" i="3" s="1"/>
  <c r="R790" i="3" l="1"/>
  <c r="Q790" i="3"/>
  <c r="P790" i="3"/>
  <c r="O791" i="3" a="1"/>
  <c r="O791" i="3" s="1"/>
  <c r="R791" i="3" l="1"/>
  <c r="P791" i="3"/>
  <c r="Q791" i="3"/>
  <c r="O792" i="3" a="1"/>
  <c r="O792" i="3" s="1"/>
  <c r="Q792" i="3" l="1"/>
  <c r="P792" i="3"/>
  <c r="R792" i="3"/>
  <c r="O793" i="3" a="1"/>
  <c r="O793" i="3" s="1"/>
  <c r="P793" i="3" l="1"/>
  <c r="Q793" i="3"/>
  <c r="R793" i="3"/>
  <c r="O794" i="3" a="1"/>
  <c r="O794" i="3" s="1"/>
  <c r="P794" i="3" l="1"/>
  <c r="R794" i="3"/>
  <c r="Q794" i="3"/>
  <c r="O795" i="3" a="1"/>
  <c r="O795" i="3" s="1"/>
  <c r="P795" i="3" l="1"/>
  <c r="Q795" i="3"/>
  <c r="R795" i="3"/>
  <c r="O796" i="3" a="1"/>
  <c r="O796" i="3" s="1"/>
  <c r="R796" i="3" l="1"/>
  <c r="P796" i="3"/>
  <c r="Q796" i="3"/>
  <c r="O797" i="3" a="1"/>
  <c r="O797" i="3" s="1"/>
  <c r="Q797" i="3" l="1"/>
  <c r="P797" i="3"/>
  <c r="R797" i="3"/>
  <c r="O798" i="3" a="1"/>
  <c r="O798" i="3" s="1"/>
  <c r="Q798" i="3" l="1"/>
  <c r="P798" i="3"/>
  <c r="R798" i="3"/>
  <c r="O799" i="3" a="1"/>
  <c r="O799" i="3" s="1"/>
  <c r="Q799" i="3" l="1"/>
  <c r="P799" i="3"/>
  <c r="R799" i="3"/>
  <c r="O800" i="3" a="1"/>
  <c r="O800" i="3" s="1"/>
  <c r="P800" i="3" l="1"/>
  <c r="Q800" i="3"/>
  <c r="R800" i="3"/>
  <c r="O801" i="3" a="1"/>
  <c r="O801" i="3" s="1"/>
  <c r="Q801" i="3" l="1"/>
  <c r="P801" i="3"/>
  <c r="R801" i="3"/>
  <c r="O802" i="3" a="1"/>
  <c r="O802" i="3" s="1"/>
  <c r="P802" i="3" l="1"/>
  <c r="R802" i="3"/>
  <c r="Q802" i="3"/>
  <c r="O803" i="3" a="1"/>
  <c r="O803" i="3" s="1"/>
  <c r="P803" i="3" l="1"/>
  <c r="Q803" i="3"/>
  <c r="R803" i="3"/>
  <c r="O804" i="3" a="1"/>
  <c r="O804" i="3" s="1"/>
  <c r="R804" i="3" l="1"/>
  <c r="P804" i="3"/>
  <c r="Q804" i="3"/>
  <c r="O805" i="3" a="1"/>
  <c r="O805" i="3" s="1"/>
  <c r="Q805" i="3" l="1"/>
  <c r="P805" i="3"/>
  <c r="R805" i="3"/>
  <c r="O806" i="3" a="1"/>
  <c r="O806" i="3" s="1"/>
  <c r="R806" i="3" l="1"/>
  <c r="P806" i="3"/>
  <c r="Q806" i="3"/>
  <c r="O807" i="3" a="1"/>
  <c r="O807" i="3" s="1"/>
  <c r="R807" i="3" l="1"/>
  <c r="P807" i="3"/>
  <c r="Q807" i="3"/>
  <c r="O808" i="3" a="1"/>
  <c r="O808" i="3" s="1"/>
  <c r="P808" i="3" l="1"/>
  <c r="Q808" i="3"/>
  <c r="R808" i="3"/>
  <c r="O809" i="3" a="1"/>
  <c r="O809" i="3" s="1"/>
  <c r="P809" i="3" l="1"/>
  <c r="Q809" i="3"/>
  <c r="R809" i="3"/>
  <c r="O810" i="3" a="1"/>
  <c r="O810" i="3" s="1"/>
  <c r="Q810" i="3" l="1"/>
  <c r="R810" i="3"/>
  <c r="P810" i="3"/>
  <c r="O811" i="3" a="1"/>
  <c r="O811" i="3" s="1"/>
  <c r="R811" i="3" l="1"/>
  <c r="Q811" i="3"/>
  <c r="P811" i="3"/>
  <c r="O812" i="3" a="1"/>
  <c r="O812" i="3" s="1"/>
  <c r="R812" i="3" l="1"/>
  <c r="P812" i="3"/>
  <c r="Q812" i="3"/>
  <c r="O813" i="3" a="1"/>
  <c r="O813" i="3" s="1"/>
  <c r="P813" i="3" l="1"/>
  <c r="Q813" i="3"/>
  <c r="R813" i="3"/>
  <c r="O814" i="3" a="1"/>
  <c r="O814" i="3" s="1"/>
  <c r="Q814" i="3" l="1"/>
  <c r="R814" i="3"/>
  <c r="P814" i="3"/>
  <c r="O815" i="3" a="1"/>
  <c r="O815" i="3" s="1"/>
  <c r="R815" i="3" l="1"/>
  <c r="Q815" i="3"/>
  <c r="P815" i="3"/>
  <c r="O816" i="3" a="1"/>
  <c r="O816" i="3" s="1"/>
  <c r="P816" i="3" l="1"/>
  <c r="R816" i="3"/>
  <c r="Q816" i="3"/>
  <c r="O817" i="3" a="1"/>
  <c r="O817" i="3" s="1"/>
  <c r="R817" i="3" l="1"/>
  <c r="P817" i="3"/>
  <c r="Q817" i="3"/>
  <c r="O818" i="3" a="1"/>
  <c r="O818" i="3" s="1"/>
  <c r="Q818" i="3" l="1"/>
  <c r="P818" i="3"/>
  <c r="R818" i="3"/>
  <c r="O819" i="3" a="1"/>
  <c r="O819" i="3" s="1"/>
  <c r="R819" i="3" l="1"/>
  <c r="P819" i="3"/>
  <c r="Q819" i="3"/>
  <c r="O820" i="3" a="1"/>
  <c r="O820" i="3" s="1"/>
  <c r="Q820" i="3" l="1"/>
  <c r="P820" i="3"/>
  <c r="R820" i="3"/>
  <c r="O821" i="3" a="1"/>
  <c r="O821" i="3" s="1"/>
  <c r="R821" i="3" l="1"/>
  <c r="Q821" i="3"/>
  <c r="P821" i="3"/>
  <c r="O822" i="3" a="1"/>
  <c r="O822" i="3" s="1"/>
  <c r="R822" i="3" l="1"/>
  <c r="P822" i="3"/>
  <c r="Q822" i="3"/>
  <c r="O823" i="3" a="1"/>
  <c r="O823" i="3" s="1"/>
  <c r="P823" i="3" l="1"/>
  <c r="R823" i="3"/>
  <c r="Q823" i="3"/>
  <c r="O824" i="3" a="1"/>
  <c r="O824" i="3" s="1"/>
  <c r="Q824" i="3" l="1"/>
  <c r="P824" i="3"/>
  <c r="R824" i="3"/>
  <c r="O825" i="3" a="1"/>
  <c r="O825" i="3" s="1"/>
  <c r="Q825" i="3" l="1"/>
  <c r="R825" i="3"/>
  <c r="P825" i="3"/>
  <c r="O826" i="3" a="1"/>
  <c r="O826" i="3" s="1"/>
  <c r="Q826" i="3" l="1"/>
  <c r="R826" i="3"/>
  <c r="P826" i="3"/>
  <c r="O827" i="3" a="1"/>
  <c r="O827" i="3" s="1"/>
  <c r="Q827" i="3" l="1"/>
  <c r="P827" i="3"/>
  <c r="R827" i="3"/>
  <c r="O828" i="3" a="1"/>
  <c r="O828" i="3" s="1"/>
  <c r="P828" i="3" l="1"/>
  <c r="R828" i="3"/>
  <c r="Q828" i="3"/>
  <c r="O829" i="3" a="1"/>
  <c r="O829" i="3" s="1"/>
  <c r="P829" i="3" l="1"/>
  <c r="Q829" i="3"/>
  <c r="R829" i="3"/>
  <c r="O830" i="3" a="1"/>
  <c r="O830" i="3" s="1"/>
  <c r="Q830" i="3" l="1"/>
  <c r="P830" i="3"/>
  <c r="R830" i="3"/>
  <c r="O831" i="3" a="1"/>
  <c r="O831" i="3" s="1"/>
  <c r="Q831" i="3" l="1"/>
  <c r="R831" i="3"/>
  <c r="P831" i="3"/>
  <c r="O832" i="3" a="1"/>
  <c r="O832" i="3" s="1"/>
  <c r="R832" i="3" l="1"/>
  <c r="Q832" i="3"/>
  <c r="P832" i="3"/>
  <c r="O833" i="3" a="1"/>
  <c r="O833" i="3" s="1"/>
  <c r="Q833" i="3" l="1"/>
  <c r="P833" i="3"/>
  <c r="R833" i="3"/>
  <c r="O834" i="3" a="1"/>
  <c r="O834" i="3" s="1"/>
  <c r="P834" i="3" l="1"/>
  <c r="R834" i="3"/>
  <c r="Q834" i="3"/>
  <c r="O835" i="3" a="1"/>
  <c r="O835" i="3" s="1"/>
  <c r="Q835" i="3" l="1"/>
  <c r="R835" i="3"/>
  <c r="P835" i="3"/>
  <c r="O836" i="3" a="1"/>
  <c r="O836" i="3" s="1"/>
  <c r="Q836" i="3" l="1"/>
  <c r="R836" i="3"/>
  <c r="P836" i="3"/>
  <c r="O837" i="3" a="1"/>
  <c r="O837" i="3" s="1"/>
  <c r="P837" i="3" l="1"/>
  <c r="Q837" i="3"/>
  <c r="R837" i="3"/>
  <c r="O838" i="3" a="1"/>
  <c r="O838" i="3" s="1"/>
  <c r="P838" i="3" l="1"/>
  <c r="Q838" i="3"/>
  <c r="R838" i="3"/>
  <c r="O839" i="3" a="1"/>
  <c r="O839" i="3" s="1"/>
  <c r="R839" i="3" l="1"/>
  <c r="Q839" i="3"/>
  <c r="P839" i="3"/>
  <c r="O840" i="3" a="1"/>
  <c r="O840" i="3" s="1"/>
  <c r="Q840" i="3" l="1"/>
  <c r="P840" i="3"/>
  <c r="R840" i="3"/>
  <c r="O841" i="3" a="1"/>
  <c r="O841" i="3" s="1"/>
  <c r="R841" i="3" l="1"/>
  <c r="Q841" i="3"/>
  <c r="P841" i="3"/>
  <c r="O842" i="3" a="1"/>
  <c r="O842" i="3" s="1"/>
  <c r="P842" i="3" l="1"/>
  <c r="Q842" i="3"/>
  <c r="R842" i="3"/>
  <c r="O843" i="3" a="1"/>
  <c r="O843" i="3" s="1"/>
  <c r="R843" i="3" l="1"/>
  <c r="Q843" i="3"/>
  <c r="P843" i="3"/>
  <c r="O844" i="3" a="1"/>
  <c r="O844" i="3" s="1"/>
  <c r="P844" i="3" l="1"/>
  <c r="Q844" i="3"/>
  <c r="R844" i="3"/>
  <c r="O845" i="3" a="1"/>
  <c r="O845" i="3" s="1"/>
  <c r="P845" i="3" l="1"/>
  <c r="R845" i="3"/>
  <c r="Q845" i="3"/>
  <c r="O846" i="3" a="1"/>
  <c r="O846" i="3" s="1"/>
  <c r="P846" i="3" l="1"/>
  <c r="R846" i="3"/>
  <c r="Q846" i="3"/>
  <c r="O847" i="3" a="1"/>
  <c r="O847" i="3" s="1"/>
  <c r="P847" i="3" l="1"/>
  <c r="Q847" i="3"/>
  <c r="R847" i="3"/>
  <c r="O848" i="3" a="1"/>
  <c r="O848" i="3" s="1"/>
  <c r="Q848" i="3" l="1"/>
  <c r="P848" i="3"/>
  <c r="R848" i="3"/>
  <c r="O849" i="3" a="1"/>
  <c r="O849" i="3" s="1"/>
  <c r="R849" i="3" l="1"/>
  <c r="P849" i="3"/>
  <c r="Q849" i="3"/>
  <c r="O850" i="3" a="1"/>
  <c r="O850" i="3" s="1"/>
  <c r="R850" i="3" l="1"/>
  <c r="P850" i="3"/>
  <c r="Q850" i="3"/>
  <c r="O851" i="3" a="1"/>
  <c r="O851" i="3" s="1"/>
  <c r="Q851" i="3" l="1"/>
  <c r="P851" i="3"/>
  <c r="R851" i="3"/>
  <c r="O852" i="3" a="1"/>
  <c r="O852" i="3" s="1"/>
  <c r="Q852" i="3" l="1"/>
  <c r="R852" i="3"/>
  <c r="P852" i="3"/>
  <c r="O853" i="3" a="1"/>
  <c r="O853" i="3" s="1"/>
  <c r="Q853" i="3" l="1"/>
  <c r="P853" i="3"/>
  <c r="R853" i="3"/>
  <c r="O854" i="3" a="1"/>
  <c r="O854" i="3" s="1"/>
  <c r="P854" i="3" l="1"/>
  <c r="Q854" i="3"/>
  <c r="R854" i="3"/>
  <c r="O855" i="3" a="1"/>
  <c r="O855" i="3" s="1"/>
  <c r="P855" i="3" l="1"/>
  <c r="Q855" i="3"/>
  <c r="R855" i="3"/>
  <c r="O856" i="3" a="1"/>
  <c r="O856" i="3" s="1"/>
  <c r="R856" i="3" l="1"/>
  <c r="P856" i="3"/>
  <c r="Q856" i="3"/>
  <c r="O857" i="3" a="1"/>
  <c r="O857" i="3" s="1"/>
  <c r="Q857" i="3" l="1"/>
  <c r="R857" i="3"/>
  <c r="P857" i="3"/>
  <c r="O858" i="3" a="1"/>
  <c r="O858" i="3" s="1"/>
  <c r="R858" i="3" l="1"/>
  <c r="P858" i="3"/>
  <c r="Q858" i="3"/>
  <c r="O859" i="3" a="1"/>
  <c r="O859" i="3" s="1"/>
  <c r="Q859" i="3" l="1"/>
  <c r="P859" i="3"/>
  <c r="R859" i="3"/>
  <c r="O860" i="3" a="1"/>
  <c r="O860" i="3" s="1"/>
  <c r="Q860" i="3" l="1"/>
  <c r="R860" i="3"/>
  <c r="P860" i="3"/>
  <c r="O861" i="3" a="1"/>
  <c r="O861" i="3" s="1"/>
  <c r="R861" i="3" l="1"/>
  <c r="P861" i="3"/>
  <c r="Q861" i="3"/>
  <c r="O862" i="3" a="1"/>
  <c r="O862" i="3" s="1"/>
  <c r="P862" i="3" l="1"/>
  <c r="Q862" i="3"/>
  <c r="R862" i="3"/>
  <c r="O863" i="3" a="1"/>
  <c r="O863" i="3" s="1"/>
  <c r="R863" i="3" l="1"/>
  <c r="P863" i="3"/>
  <c r="Q863" i="3"/>
  <c r="O864" i="3" a="1"/>
  <c r="O864" i="3" s="1"/>
  <c r="R864" i="3" l="1"/>
  <c r="P864" i="3"/>
  <c r="Q864" i="3"/>
  <c r="O865" i="3" a="1"/>
  <c r="O865" i="3" s="1"/>
  <c r="R865" i="3" l="1"/>
  <c r="P865" i="3"/>
  <c r="Q865" i="3"/>
  <c r="O866" i="3" a="1"/>
  <c r="O866" i="3" s="1"/>
  <c r="R866" i="3" l="1"/>
  <c r="P866" i="3"/>
  <c r="Q866" i="3"/>
  <c r="O867" i="3" a="1"/>
  <c r="O867" i="3" s="1"/>
  <c r="P867" i="3" l="1"/>
  <c r="R867" i="3"/>
  <c r="Q867" i="3"/>
  <c r="O868" i="3" a="1"/>
  <c r="O868" i="3" s="1"/>
  <c r="P868" i="3" l="1"/>
  <c r="R868" i="3"/>
  <c r="Q868" i="3"/>
  <c r="O869" i="3" a="1"/>
  <c r="O869" i="3" s="1"/>
  <c r="Q869" i="3" l="1"/>
  <c r="R869" i="3"/>
  <c r="P869" i="3"/>
  <c r="O870" i="3" a="1"/>
  <c r="O870" i="3" s="1"/>
  <c r="R870" i="3" l="1"/>
  <c r="Q870" i="3"/>
  <c r="P870" i="3"/>
  <c r="O871" i="3" a="1"/>
  <c r="O871" i="3" s="1"/>
  <c r="Q871" i="3" l="1"/>
  <c r="R871" i="3"/>
  <c r="P871" i="3"/>
  <c r="O872" i="3" a="1"/>
  <c r="O872" i="3" s="1"/>
  <c r="Q872" i="3" l="1"/>
  <c r="R872" i="3"/>
  <c r="P872" i="3"/>
  <c r="O873" i="3" a="1"/>
  <c r="O873" i="3" s="1"/>
  <c r="P873" i="3" l="1"/>
  <c r="Q873" i="3"/>
  <c r="R873" i="3"/>
  <c r="O874" i="3" a="1"/>
  <c r="O874" i="3" s="1"/>
  <c r="R874" i="3" l="1"/>
  <c r="P874" i="3"/>
  <c r="Q874" i="3"/>
  <c r="O875" i="3" a="1"/>
  <c r="O875" i="3" s="1"/>
  <c r="R875" i="3" l="1"/>
  <c r="Q875" i="3"/>
  <c r="P875" i="3"/>
  <c r="O876" i="3" a="1"/>
  <c r="O876" i="3" s="1"/>
  <c r="Q876" i="3" l="1"/>
  <c r="R876" i="3"/>
  <c r="P876" i="3"/>
  <c r="O877" i="3" a="1"/>
  <c r="O877" i="3" s="1"/>
  <c r="R877" i="3" l="1"/>
  <c r="P877" i="3"/>
  <c r="Q877" i="3"/>
  <c r="O878" i="3" a="1"/>
  <c r="O878" i="3" s="1"/>
  <c r="Q878" i="3" l="1"/>
  <c r="R878" i="3"/>
  <c r="P878" i="3"/>
  <c r="O879" i="3" a="1"/>
  <c r="O879" i="3" s="1"/>
  <c r="Q879" i="3" l="1"/>
  <c r="R879" i="3"/>
  <c r="P879" i="3"/>
  <c r="O880" i="3" a="1"/>
  <c r="O880" i="3" s="1"/>
  <c r="Q880" i="3" l="1"/>
  <c r="P880" i="3"/>
  <c r="R880" i="3"/>
  <c r="O881" i="3" a="1"/>
  <c r="O881" i="3" s="1"/>
  <c r="P881" i="3" l="1"/>
  <c r="R881" i="3"/>
  <c r="Q881" i="3"/>
  <c r="O882" i="3" a="1"/>
  <c r="O882" i="3" s="1"/>
  <c r="P882" i="3" l="1"/>
  <c r="R882" i="3"/>
  <c r="Q882" i="3"/>
  <c r="O883" i="3" a="1"/>
  <c r="O883" i="3" s="1"/>
  <c r="P883" i="3" l="1"/>
  <c r="Q883" i="3"/>
  <c r="R883" i="3"/>
  <c r="O884" i="3" a="1"/>
  <c r="O884" i="3" s="1"/>
  <c r="R884" i="3" l="1"/>
  <c r="P884" i="3"/>
  <c r="Q884" i="3"/>
  <c r="O885" i="3" a="1"/>
  <c r="O885" i="3" s="1"/>
  <c r="R885" i="3" l="1"/>
  <c r="Q885" i="3"/>
  <c r="P885" i="3"/>
  <c r="O886" i="3" a="1"/>
  <c r="O886" i="3" s="1"/>
  <c r="Q886" i="3" l="1"/>
  <c r="P886" i="3"/>
  <c r="R886" i="3"/>
  <c r="O887" i="3" a="1"/>
  <c r="O887" i="3" s="1"/>
  <c r="P887" i="3" l="1"/>
  <c r="R887" i="3"/>
  <c r="Q887" i="3"/>
  <c r="O888" i="3" a="1"/>
  <c r="O888" i="3" s="1"/>
  <c r="Q888" i="3" l="1"/>
  <c r="R888" i="3"/>
  <c r="P888" i="3"/>
  <c r="O889" i="3" a="1"/>
  <c r="O889" i="3" s="1"/>
  <c r="R889" i="3" l="1"/>
  <c r="P889" i="3"/>
  <c r="Q889" i="3"/>
  <c r="O890" i="3" a="1"/>
  <c r="O890" i="3" s="1"/>
  <c r="R890" i="3" l="1"/>
  <c r="Q890" i="3"/>
  <c r="P890" i="3"/>
  <c r="O891" i="3" a="1"/>
  <c r="O891" i="3" s="1"/>
  <c r="R891" i="3" l="1"/>
  <c r="P891" i="3"/>
  <c r="Q891" i="3"/>
  <c r="O892" i="3" a="1"/>
  <c r="O892" i="3" s="1"/>
  <c r="R892" i="3" l="1"/>
  <c r="P892" i="3"/>
  <c r="Q892" i="3"/>
  <c r="O893" i="3" a="1"/>
  <c r="O893" i="3" s="1"/>
  <c r="R893" i="3" l="1"/>
  <c r="Q893" i="3"/>
  <c r="P893" i="3"/>
  <c r="O894" i="3" a="1"/>
  <c r="O894" i="3" s="1"/>
  <c r="P894" i="3" l="1"/>
  <c r="Q894" i="3"/>
  <c r="R894" i="3"/>
  <c r="O895" i="3" a="1"/>
  <c r="O895" i="3" s="1"/>
  <c r="R895" i="3" l="1"/>
  <c r="P895" i="3"/>
  <c r="Q895" i="3"/>
  <c r="O896" i="3" a="1"/>
  <c r="O896" i="3" s="1"/>
  <c r="Q896" i="3" l="1"/>
  <c r="P896" i="3"/>
  <c r="R896" i="3"/>
  <c r="O897" i="3" a="1"/>
  <c r="O897" i="3" s="1"/>
  <c r="R897" i="3" l="1"/>
  <c r="Q897" i="3"/>
  <c r="P897" i="3"/>
  <c r="O898" i="3" a="1"/>
  <c r="O898" i="3" s="1"/>
  <c r="P898" i="3" l="1"/>
  <c r="Q898" i="3"/>
  <c r="R898" i="3"/>
  <c r="O899" i="3" a="1"/>
  <c r="O899" i="3" s="1"/>
  <c r="Q899" i="3" l="1"/>
  <c r="R899" i="3"/>
  <c r="P899" i="3"/>
  <c r="O900" i="3" a="1"/>
  <c r="O900" i="3" s="1"/>
  <c r="R900" i="3" l="1"/>
  <c r="P900" i="3"/>
  <c r="Q900" i="3"/>
  <c r="O901" i="3" a="1"/>
  <c r="O901" i="3" s="1"/>
  <c r="R901" i="3" l="1"/>
  <c r="Q901" i="3"/>
  <c r="P901" i="3"/>
  <c r="O902" i="3" a="1"/>
  <c r="O902" i="3" s="1"/>
  <c r="Q902" i="3" l="1"/>
  <c r="P902" i="3"/>
  <c r="R902" i="3"/>
  <c r="O903" i="3" a="1"/>
  <c r="O903" i="3" s="1"/>
  <c r="Q903" i="3" l="1"/>
  <c r="P903" i="3"/>
  <c r="R903" i="3"/>
  <c r="O904" i="3" a="1"/>
  <c r="O904" i="3" s="1"/>
  <c r="Q904" i="3" l="1"/>
  <c r="R904" i="3"/>
  <c r="P904" i="3"/>
  <c r="O905" i="3" a="1"/>
  <c r="O905" i="3" s="1"/>
  <c r="Q905" i="3" l="1"/>
  <c r="R905" i="3"/>
  <c r="P905" i="3"/>
  <c r="O906" i="3" a="1"/>
  <c r="O906" i="3" s="1"/>
  <c r="R906" i="3" l="1"/>
  <c r="P906" i="3"/>
  <c r="Q906" i="3"/>
  <c r="O907" i="3" a="1"/>
  <c r="O907" i="3" s="1"/>
  <c r="P907" i="3" l="1"/>
  <c r="R907" i="3"/>
  <c r="Q907" i="3"/>
  <c r="O908" i="3" a="1"/>
  <c r="O908" i="3" s="1"/>
  <c r="P908" i="3" l="1"/>
  <c r="R908" i="3"/>
  <c r="Q908" i="3"/>
  <c r="O909" i="3" a="1"/>
  <c r="O909" i="3" s="1"/>
  <c r="R909" i="3" l="1"/>
  <c r="Q909" i="3"/>
  <c r="P909" i="3"/>
  <c r="O910" i="3" a="1"/>
  <c r="O910" i="3" s="1"/>
  <c r="Q910" i="3" l="1"/>
  <c r="R910" i="3"/>
  <c r="P910" i="3"/>
  <c r="O911" i="3" a="1"/>
  <c r="O911" i="3" s="1"/>
  <c r="R911" i="3" l="1"/>
  <c r="P911" i="3"/>
  <c r="Q911" i="3"/>
  <c r="O912" i="3" a="1"/>
  <c r="O912" i="3" s="1"/>
  <c r="Q912" i="3" l="1"/>
  <c r="R912" i="3"/>
  <c r="P912" i="3"/>
  <c r="O913" i="3" a="1"/>
  <c r="O913" i="3" s="1"/>
  <c r="P913" i="3" l="1"/>
  <c r="R913" i="3"/>
  <c r="Q913" i="3"/>
  <c r="O914" i="3" a="1"/>
  <c r="O914" i="3" s="1"/>
  <c r="Q914" i="3" l="1"/>
  <c r="P914" i="3"/>
  <c r="R914" i="3"/>
  <c r="O915" i="3" a="1"/>
  <c r="O915" i="3" s="1"/>
  <c r="Q915" i="3" l="1"/>
  <c r="P915" i="3"/>
  <c r="R915" i="3"/>
  <c r="O916" i="3" a="1"/>
  <c r="O916" i="3" s="1"/>
  <c r="P916" i="3" l="1"/>
  <c r="R916" i="3"/>
  <c r="Q916" i="3"/>
  <c r="O917" i="3" a="1"/>
  <c r="O917" i="3" s="1"/>
  <c r="R917" i="3" l="1"/>
  <c r="Q917" i="3"/>
  <c r="P917" i="3"/>
  <c r="O918" i="3" a="1"/>
  <c r="O918" i="3" s="1"/>
  <c r="Q918" i="3" l="1"/>
  <c r="P918" i="3"/>
  <c r="R918" i="3"/>
  <c r="O919" i="3" a="1"/>
  <c r="O919" i="3" s="1"/>
  <c r="R919" i="3" l="1"/>
  <c r="Q919" i="3"/>
  <c r="P919" i="3"/>
  <c r="O920" i="3" a="1"/>
  <c r="O920" i="3" s="1"/>
  <c r="R920" i="3" l="1"/>
  <c r="P920" i="3"/>
  <c r="Q920" i="3"/>
  <c r="O921" i="3" a="1"/>
  <c r="O921" i="3" s="1"/>
  <c r="P921" i="3" l="1"/>
  <c r="Q921" i="3"/>
  <c r="R921" i="3"/>
  <c r="O922" i="3" a="1"/>
  <c r="O922" i="3" s="1"/>
  <c r="R922" i="3" l="1"/>
  <c r="Q922" i="3"/>
  <c r="P922" i="3"/>
  <c r="O923" i="3" a="1"/>
  <c r="O923" i="3" s="1"/>
  <c r="P923" i="3" l="1"/>
  <c r="R923" i="3"/>
  <c r="Q923" i="3"/>
  <c r="O924" i="3" a="1"/>
  <c r="O924" i="3" s="1"/>
  <c r="P924" i="3" l="1"/>
  <c r="Q924" i="3"/>
  <c r="R924" i="3"/>
  <c r="O925" i="3" a="1"/>
  <c r="O925" i="3" s="1"/>
  <c r="Q925" i="3" l="1"/>
  <c r="R925" i="3"/>
  <c r="P925" i="3"/>
  <c r="O926" i="3" a="1"/>
  <c r="O926" i="3" s="1"/>
  <c r="R926" i="3" l="1"/>
  <c r="Q926" i="3"/>
  <c r="P926" i="3"/>
  <c r="O927" i="3" a="1"/>
  <c r="O927" i="3" s="1"/>
  <c r="Q927" i="3" l="1"/>
  <c r="P927" i="3"/>
  <c r="R927" i="3"/>
  <c r="O928" i="3" a="1"/>
  <c r="O928" i="3" s="1"/>
  <c r="P928" i="3" l="1"/>
  <c r="Q928" i="3"/>
  <c r="R928" i="3"/>
  <c r="O929" i="3" a="1"/>
  <c r="O929" i="3" s="1"/>
  <c r="R929" i="3" l="1"/>
  <c r="P929" i="3"/>
  <c r="Q929" i="3"/>
  <c r="O930" i="3" a="1"/>
  <c r="O930" i="3" s="1"/>
  <c r="R930" i="3" l="1"/>
  <c r="P930" i="3"/>
  <c r="Q930" i="3"/>
  <c r="O931" i="3" a="1"/>
  <c r="O931" i="3" s="1"/>
  <c r="R931" i="3" l="1"/>
  <c r="P931" i="3"/>
  <c r="Q931" i="3"/>
  <c r="O932" i="3" a="1"/>
  <c r="O932" i="3" s="1"/>
  <c r="Q932" i="3" l="1"/>
  <c r="R932" i="3"/>
  <c r="P932" i="3"/>
  <c r="O933" i="3" a="1"/>
  <c r="O933" i="3" s="1"/>
  <c r="R933" i="3" l="1"/>
  <c r="P933" i="3"/>
  <c r="Q933" i="3"/>
  <c r="O934" i="3" a="1"/>
  <c r="O934" i="3" s="1"/>
  <c r="Q934" i="3" l="1"/>
  <c r="P934" i="3"/>
  <c r="R934" i="3"/>
  <c r="O935" i="3" a="1"/>
  <c r="O935" i="3" s="1"/>
  <c r="R935" i="3" l="1"/>
  <c r="P935" i="3"/>
  <c r="Q935" i="3"/>
  <c r="O936" i="3" a="1"/>
  <c r="O936" i="3" s="1"/>
  <c r="P936" i="3" l="1"/>
  <c r="Q936" i="3"/>
  <c r="R936" i="3"/>
  <c r="O937" i="3" a="1"/>
  <c r="O937" i="3" s="1"/>
  <c r="Q937" i="3" l="1"/>
  <c r="P937" i="3"/>
  <c r="R937" i="3"/>
  <c r="O938" i="3" a="1"/>
  <c r="O938" i="3" s="1"/>
  <c r="R938" i="3" l="1"/>
  <c r="Q938" i="3"/>
  <c r="P938" i="3"/>
  <c r="O939" i="3" a="1"/>
  <c r="O939" i="3" s="1"/>
  <c r="R939" i="3" l="1"/>
  <c r="P939" i="3"/>
  <c r="Q939" i="3"/>
  <c r="O940" i="3" a="1"/>
  <c r="O940" i="3" s="1"/>
  <c r="P940" i="3" l="1"/>
  <c r="Q940" i="3"/>
  <c r="R940" i="3"/>
  <c r="O941" i="3" a="1"/>
  <c r="O941" i="3" s="1"/>
  <c r="Q941" i="3" l="1"/>
  <c r="P941" i="3"/>
  <c r="R941" i="3"/>
  <c r="O942" i="3" a="1"/>
  <c r="O942" i="3" s="1"/>
  <c r="Q942" i="3" l="1"/>
  <c r="P942" i="3"/>
  <c r="R942" i="3"/>
  <c r="O943" i="3" a="1"/>
  <c r="O943" i="3" s="1"/>
  <c r="R943" i="3" l="1"/>
  <c r="Q943" i="3"/>
  <c r="P943" i="3"/>
  <c r="O944" i="3" a="1"/>
  <c r="O944" i="3" s="1"/>
  <c r="P944" i="3" l="1"/>
  <c r="Q944" i="3"/>
  <c r="R944" i="3"/>
  <c r="O945" i="3" a="1"/>
  <c r="O945" i="3" s="1"/>
  <c r="P945" i="3" l="1"/>
  <c r="Q945" i="3"/>
  <c r="R945" i="3"/>
  <c r="O946" i="3" a="1"/>
  <c r="O946" i="3" s="1"/>
  <c r="R946" i="3" l="1"/>
  <c r="Q946" i="3"/>
  <c r="P946" i="3"/>
  <c r="O947" i="3" a="1"/>
  <c r="O947" i="3" s="1"/>
  <c r="R947" i="3" l="1"/>
  <c r="Q947" i="3"/>
  <c r="P947" i="3"/>
  <c r="O948" i="3" a="1"/>
  <c r="O948" i="3" s="1"/>
  <c r="Q948" i="3" l="1"/>
  <c r="R948" i="3"/>
  <c r="P948" i="3"/>
  <c r="O949" i="3" a="1"/>
  <c r="O949" i="3" s="1"/>
  <c r="R949" i="3" l="1"/>
  <c r="Q949" i="3"/>
  <c r="P949" i="3"/>
  <c r="O950" i="3" a="1"/>
  <c r="O950" i="3" s="1"/>
  <c r="R950" i="3" l="1"/>
  <c r="P950" i="3"/>
  <c r="Q950" i="3"/>
  <c r="O951" i="3" a="1"/>
  <c r="O951" i="3" s="1"/>
  <c r="Q951" i="3" l="1"/>
  <c r="P951" i="3"/>
  <c r="R951" i="3"/>
  <c r="O952" i="3" a="1"/>
  <c r="O952" i="3" s="1"/>
  <c r="P952" i="3" l="1"/>
  <c r="Q952" i="3"/>
  <c r="R952" i="3"/>
  <c r="O953" i="3" a="1"/>
  <c r="O953" i="3" s="1"/>
  <c r="P953" i="3" l="1"/>
  <c r="R953" i="3"/>
  <c r="Q953" i="3"/>
  <c r="O954" i="3" a="1"/>
  <c r="O954" i="3" s="1"/>
  <c r="Q954" i="3" l="1"/>
  <c r="P954" i="3"/>
  <c r="R954" i="3"/>
  <c r="O955" i="3" a="1"/>
  <c r="O955" i="3" s="1"/>
  <c r="R955" i="3" l="1"/>
  <c r="Q955" i="3"/>
  <c r="P955" i="3"/>
  <c r="O956" i="3" a="1"/>
  <c r="O956" i="3" s="1"/>
  <c r="R956" i="3" l="1"/>
  <c r="Q956" i="3"/>
  <c r="P956" i="3"/>
  <c r="O957" i="3" a="1"/>
  <c r="O957" i="3" s="1"/>
  <c r="R957" i="3" l="1"/>
  <c r="Q957" i="3"/>
  <c r="P957" i="3"/>
  <c r="O958" i="3" a="1"/>
  <c r="O958" i="3" s="1"/>
  <c r="P958" i="3" l="1"/>
  <c r="Q958" i="3"/>
  <c r="R958" i="3"/>
  <c r="O959" i="3" a="1"/>
  <c r="O959" i="3" s="1"/>
  <c r="R959" i="3" l="1"/>
  <c r="Q959" i="3"/>
  <c r="P959" i="3"/>
  <c r="O960" i="3" a="1"/>
  <c r="O960" i="3" s="1"/>
  <c r="Q960" i="3" l="1"/>
  <c r="P960" i="3"/>
  <c r="R960" i="3"/>
  <c r="O961" i="3" a="1"/>
  <c r="O961" i="3" s="1"/>
  <c r="R961" i="3" l="1"/>
  <c r="Q961" i="3"/>
  <c r="P961" i="3"/>
  <c r="O962" i="3" a="1"/>
  <c r="O962" i="3" s="1"/>
  <c r="R962" i="3" l="1"/>
  <c r="Q962" i="3"/>
  <c r="P962" i="3"/>
  <c r="O963" i="3" a="1"/>
  <c r="O963" i="3" s="1"/>
  <c r="Q963" i="3" l="1"/>
  <c r="R963" i="3"/>
  <c r="P963" i="3"/>
  <c r="O964" i="3" a="1"/>
  <c r="O964" i="3" s="1"/>
  <c r="Q964" i="3" l="1"/>
  <c r="R964" i="3"/>
  <c r="P964" i="3"/>
  <c r="O965" i="3" a="1"/>
  <c r="O965" i="3" s="1"/>
  <c r="R965" i="3" l="1"/>
  <c r="P965" i="3"/>
  <c r="Q965" i="3"/>
  <c r="O966" i="3" a="1"/>
  <c r="O966" i="3" s="1"/>
  <c r="Q966" i="3" l="1"/>
  <c r="P966" i="3"/>
  <c r="R966" i="3"/>
  <c r="O967" i="3" a="1"/>
  <c r="O967" i="3" s="1"/>
  <c r="R967" i="3" l="1"/>
  <c r="P967" i="3"/>
  <c r="Q967" i="3"/>
  <c r="O968" i="3" a="1"/>
  <c r="O968" i="3" s="1"/>
  <c r="Q968" i="3" l="1"/>
  <c r="R968" i="3"/>
  <c r="P968" i="3"/>
  <c r="O969" i="3" a="1"/>
  <c r="O969" i="3" s="1"/>
  <c r="R969" i="3" l="1"/>
  <c r="Q969" i="3"/>
  <c r="P969" i="3"/>
  <c r="O970" i="3" a="1"/>
  <c r="O970" i="3" s="1"/>
  <c r="Q970" i="3" l="1"/>
  <c r="P970" i="3"/>
  <c r="R970" i="3"/>
  <c r="O971" i="3" a="1"/>
  <c r="O971" i="3" s="1"/>
  <c r="Q971" i="3" l="1"/>
  <c r="P971" i="3"/>
  <c r="R971" i="3"/>
  <c r="O972" i="3" a="1"/>
  <c r="O972" i="3" s="1"/>
  <c r="P972" i="3" l="1"/>
  <c r="Q972" i="3"/>
  <c r="R972" i="3"/>
  <c r="O973" i="3" a="1"/>
  <c r="O973" i="3" s="1"/>
  <c r="Q973" i="3" l="1"/>
  <c r="R973" i="3"/>
  <c r="P973" i="3"/>
  <c r="O974" i="3" a="1"/>
  <c r="O974" i="3" s="1"/>
  <c r="P974" i="3" l="1"/>
  <c r="R974" i="3"/>
  <c r="Q974" i="3"/>
  <c r="O975" i="3" a="1"/>
  <c r="O975" i="3" s="1"/>
  <c r="Q975" i="3" l="1"/>
  <c r="P975" i="3"/>
  <c r="R975" i="3"/>
  <c r="O976" i="3" a="1"/>
  <c r="O976" i="3" s="1"/>
  <c r="P976" i="3" l="1"/>
  <c r="R976" i="3"/>
  <c r="Q976" i="3"/>
  <c r="O977" i="3" a="1"/>
  <c r="O977" i="3" s="1"/>
  <c r="Q977" i="3" l="1"/>
  <c r="R977" i="3"/>
  <c r="P977" i="3"/>
  <c r="O978" i="3" a="1"/>
  <c r="O978" i="3" s="1"/>
  <c r="R978" i="3" l="1"/>
  <c r="Q978" i="3"/>
  <c r="P978" i="3"/>
  <c r="O979" i="3" a="1"/>
  <c r="O979" i="3" s="1"/>
  <c r="Q979" i="3" l="1"/>
  <c r="R979" i="3"/>
  <c r="P979" i="3"/>
  <c r="O980" i="3" a="1"/>
  <c r="O980" i="3" s="1"/>
  <c r="P980" i="3" l="1"/>
  <c r="Q980" i="3"/>
  <c r="R980" i="3"/>
  <c r="O981" i="3" a="1"/>
  <c r="O981" i="3" s="1"/>
  <c r="Q981" i="3" l="1"/>
  <c r="R981" i="3"/>
  <c r="P981" i="3"/>
  <c r="O982" i="3" a="1"/>
  <c r="O982" i="3" s="1"/>
  <c r="P982" i="3" l="1"/>
  <c r="R982" i="3"/>
  <c r="Q982" i="3"/>
  <c r="O983" i="3" a="1"/>
  <c r="O983" i="3" s="1"/>
  <c r="Q983" i="3" l="1"/>
  <c r="P983" i="3"/>
  <c r="R983" i="3"/>
  <c r="O984" i="3" a="1"/>
  <c r="O984" i="3" s="1"/>
  <c r="R984" i="3" l="1"/>
  <c r="P984" i="3"/>
  <c r="Q984" i="3"/>
  <c r="O985" i="3" a="1"/>
  <c r="O985" i="3" s="1"/>
  <c r="Q985" i="3" l="1"/>
  <c r="P985" i="3"/>
  <c r="R985" i="3"/>
  <c r="O986" i="3" a="1"/>
  <c r="O986" i="3" s="1"/>
  <c r="P986" i="3" l="1"/>
  <c r="Q986" i="3"/>
  <c r="R986" i="3"/>
  <c r="O987" i="3" a="1"/>
  <c r="O987" i="3" s="1"/>
  <c r="R987" i="3" l="1"/>
  <c r="P987" i="3"/>
  <c r="Q987" i="3"/>
  <c r="O988" i="3" a="1"/>
  <c r="O988" i="3" s="1"/>
  <c r="Q988" i="3" l="1"/>
  <c r="R988" i="3"/>
  <c r="P988" i="3"/>
  <c r="O989" i="3" a="1"/>
  <c r="O989" i="3" s="1"/>
  <c r="P989" i="3" l="1"/>
  <c r="R989" i="3"/>
  <c r="Q989" i="3"/>
  <c r="O990" i="3" a="1"/>
  <c r="O990" i="3" s="1"/>
  <c r="P990" i="3" l="1"/>
  <c r="R990" i="3"/>
  <c r="Q990" i="3"/>
  <c r="O991" i="3" a="1"/>
  <c r="O991" i="3" s="1"/>
  <c r="P991" i="3" l="1"/>
  <c r="R991" i="3"/>
  <c r="Q991" i="3"/>
  <c r="O992" i="3" a="1"/>
  <c r="O992" i="3" s="1"/>
  <c r="Q992" i="3" l="1"/>
  <c r="R992" i="3"/>
  <c r="P992" i="3"/>
  <c r="O993" i="3" a="1"/>
  <c r="O993" i="3" s="1"/>
  <c r="Q993" i="3" l="1"/>
  <c r="P993" i="3"/>
  <c r="R993" i="3"/>
  <c r="O994" i="3" a="1"/>
  <c r="O994" i="3" s="1"/>
  <c r="R994" i="3" l="1"/>
  <c r="Q994" i="3"/>
  <c r="P994" i="3"/>
  <c r="O995" i="3" a="1"/>
  <c r="O995" i="3" s="1"/>
  <c r="P995" i="3" l="1"/>
  <c r="R995" i="3"/>
  <c r="Q995" i="3"/>
  <c r="O996" i="3" a="1"/>
  <c r="O996" i="3" s="1"/>
  <c r="P996" i="3" l="1"/>
  <c r="Q996" i="3"/>
  <c r="R996" i="3"/>
  <c r="O997" i="3" a="1"/>
  <c r="O997" i="3" s="1"/>
  <c r="R997" i="3" l="1"/>
  <c r="Q997" i="3"/>
  <c r="P997" i="3"/>
  <c r="O998" i="3" a="1"/>
  <c r="O998" i="3" s="1"/>
  <c r="P998" i="3" l="1"/>
  <c r="R998" i="3"/>
  <c r="Q998" i="3"/>
  <c r="O999" i="3" a="1"/>
  <c r="O999" i="3" s="1"/>
  <c r="R999" i="3" l="1"/>
  <c r="Q999" i="3"/>
  <c r="P999" i="3"/>
  <c r="O1000" i="3" a="1"/>
  <c r="O1000" i="3" s="1"/>
  <c r="P1000" i="3" l="1"/>
  <c r="Q1000" i="3"/>
  <c r="R1000" i="3"/>
  <c r="K13" i="20" l="1"/>
  <c r="L13" i="20" s="1"/>
  <c r="K7" i="20"/>
  <c r="K12" i="20" l="1"/>
  <c r="L12" i="20" s="1"/>
  <c r="L7" i="20"/>
  <c r="K11" i="20"/>
  <c r="L11" i="20" s="1"/>
  <c r="K9" i="20"/>
  <c r="L9" i="20" s="1"/>
  <c r="K10" i="20"/>
  <c r="L10" i="20" s="1"/>
  <c r="K8" i="20"/>
  <c r="L8" i="20" s="1"/>
  <c r="K3" i="20" l="1"/>
  <c r="L3" i="20"/>
</calcChain>
</file>

<file path=xl/metadata.xml><?xml version="1.0" encoding="utf-8"?>
<metadata xmlns="http://purl.oclc.org/ooxml/spreadsheetml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<sst xmlns="http://purl.oclc.org/ooxml/spreadsheetml/main" count="4157" uniqueCount="2098">
  <si>
    <t>Calculated</t>
  </si>
  <si>
    <t>Manual Required</t>
  </si>
  <si>
    <t>Drop down List</t>
  </si>
  <si>
    <t>Duplicated</t>
  </si>
  <si>
    <t>Part Number:</t>
  </si>
  <si>
    <t>Revision:</t>
  </si>
  <si>
    <t>Date:</t>
  </si>
  <si>
    <t>Units per Panel</t>
  </si>
  <si>
    <t>Description:</t>
  </si>
  <si>
    <t>Days per week:</t>
  </si>
  <si>
    <t>OEE</t>
  </si>
  <si>
    <t>SIE:</t>
  </si>
  <si>
    <t>Units/Week</t>
  </si>
  <si>
    <t>Hours per day:</t>
  </si>
  <si>
    <t>Process Cycle time</t>
  </si>
  <si>
    <t>sec</t>
  </si>
  <si>
    <t>Supplier:</t>
  </si>
  <si>
    <t>Location:</t>
  </si>
  <si>
    <t>Takt time:</t>
  </si>
  <si>
    <t>Operator indicator                 or</t>
  </si>
  <si>
    <t>ID</t>
  </si>
  <si>
    <t>Process
Type</t>
  </si>
  <si>
    <t>Machine , Station 
or 
Working Area</t>
  </si>
  <si>
    <t>Equipment
Manufacturer</t>
  </si>
  <si>
    <t>Model</t>
  </si>
  <si>
    <t>Equipment
Cost
(USD)</t>
  </si>
  <si>
    <t>Comments</t>
  </si>
  <si>
    <t>Process Type</t>
  </si>
  <si>
    <t>Qty</t>
  </si>
  <si>
    <t>Equipment 
Cost</t>
  </si>
  <si>
    <t>HC</t>
  </si>
  <si>
    <t>CPH
Without De-rate</t>
  </si>
  <si>
    <t>CPH</t>
  </si>
  <si>
    <t>SMT P&amp;P 53</t>
  </si>
  <si>
    <t>SMT P&amp;P 54</t>
  </si>
  <si>
    <t>SMT P&amp;P 55</t>
  </si>
  <si>
    <t>SMT P&amp;P 56</t>
  </si>
  <si>
    <t>SMT P&amp;P 57</t>
  </si>
  <si>
    <t>SMT P&amp;P 58</t>
  </si>
  <si>
    <t>SMT P&amp;P 59</t>
  </si>
  <si>
    <t>SMT P&amp;P 60</t>
  </si>
  <si>
    <t>Process</t>
  </si>
  <si>
    <t>Brand</t>
  </si>
  <si>
    <t>Head</t>
  </si>
  <si>
    <t>Supported Components</t>
  </si>
  <si>
    <t>SMT</t>
  </si>
  <si>
    <t>FUJI</t>
  </si>
  <si>
    <t>NXT 3 H24G</t>
  </si>
  <si>
    <t>H24G</t>
  </si>
  <si>
    <t>0201 to 5 x 5 mm</t>
  </si>
  <si>
    <t>NXT 3 V12</t>
  </si>
  <si>
    <t>V12</t>
  </si>
  <si>
    <t>0402 to 7.5 x 7.5 mm</t>
  </si>
  <si>
    <t>NXT 3 H12HS</t>
  </si>
  <si>
    <t>H12HS</t>
  </si>
  <si>
    <t>NXT 3 H08</t>
  </si>
  <si>
    <t>H08</t>
  </si>
  <si>
    <t>0402 to 12 x 12 mm</t>
  </si>
  <si>
    <t>NXT 3 H08M</t>
  </si>
  <si>
    <t>H08M</t>
  </si>
  <si>
    <t>0603 to 45 x 45 mm</t>
  </si>
  <si>
    <t>NXT 3 H04</t>
  </si>
  <si>
    <t>H04</t>
  </si>
  <si>
    <t>1608 to 38 x 38 mm</t>
  </si>
  <si>
    <t>NXT 3 H04S</t>
  </si>
  <si>
    <t>H04S</t>
  </si>
  <si>
    <t>H04SF</t>
  </si>
  <si>
    <t>NXT 3 H02</t>
  </si>
  <si>
    <t>H02</t>
  </si>
  <si>
    <t>1608 to 74 x 74 mm (32 x 180 mm)</t>
  </si>
  <si>
    <t>NXT 3 H02F</t>
  </si>
  <si>
    <t>H02F</t>
  </si>
  <si>
    <t>NXT 3 H01</t>
  </si>
  <si>
    <t>H01</t>
  </si>
  <si>
    <t>NXT 3 G04</t>
  </si>
  <si>
    <t>G04</t>
  </si>
  <si>
    <t>0402 to 15 x 15 mm</t>
  </si>
  <si>
    <t>NXT 3 G04F</t>
  </si>
  <si>
    <t>G04F</t>
  </si>
  <si>
    <t>AIMEX 3 H24</t>
  </si>
  <si>
    <t>03015 mm to 5 x 5 Height:Up to 2.0 mm</t>
  </si>
  <si>
    <t>0603 (0201") to 45 x 45 Height:Up to 13.0 mm</t>
  </si>
  <si>
    <t>1608 (0603")to 74 x 74 (32 x 180) Height:Up to 25.4 mm</t>
  </si>
  <si>
    <t>OF</t>
  </si>
  <si>
    <t>1608 (0603") to 74 x 74 (32 x 180) Height: Up to 38.1 mm</t>
  </si>
  <si>
    <t>AIMEX 3 DX 12</t>
  </si>
  <si>
    <t>DX12</t>
  </si>
  <si>
    <t>0402 (01005") to 12.5 mm diagonallyand Y is 7.5 mm or less Height:Up to 3.0 mm</t>
  </si>
  <si>
    <t>AIMEX 3 DX 4</t>
  </si>
  <si>
    <t>DX4</t>
  </si>
  <si>
    <t>1608 (0603") to 15 x 15 Height: Up to 6.5 mm</t>
  </si>
  <si>
    <t>AIMEX 3 DX 1</t>
  </si>
  <si>
    <t>DX1</t>
  </si>
  <si>
    <t>1608 (0603") to 74 x 74 (32 x 100) Height: Up to 25.4 mm</t>
  </si>
  <si>
    <t>THT</t>
  </si>
  <si>
    <t>sFAB-D sH08</t>
  </si>
  <si>
    <t>sH08</t>
  </si>
  <si>
    <t>sFAB-D sH02</t>
  </si>
  <si>
    <t>sH02</t>
  </si>
  <si>
    <t>sFAB-D sOF</t>
  </si>
  <si>
    <t>sOF</t>
  </si>
  <si>
    <t>sFAB-a Axial</t>
  </si>
  <si>
    <t xml:space="preserve">Axial </t>
  </si>
  <si>
    <t>sFAB-a Radial</t>
  </si>
  <si>
    <t>Radial</t>
  </si>
  <si>
    <t>sFAB-a Jumper Wire</t>
  </si>
  <si>
    <t>Jumper</t>
  </si>
  <si>
    <t>Panasonic</t>
  </si>
  <si>
    <t>NPM-D3A</t>
  </si>
  <si>
    <t>16 Nozzle Head</t>
  </si>
  <si>
    <t>NPM-TT2-H8</t>
  </si>
  <si>
    <t>8 Nozzle Head</t>
  </si>
  <si>
    <t>NPM-TT2</t>
  </si>
  <si>
    <t>3 Nozzle Head
(Chip)</t>
  </si>
  <si>
    <t>NPM-TT2-T</t>
  </si>
  <si>
    <t>3 Nozzle Head
(IC)</t>
  </si>
  <si>
    <t>NPM-W2_16</t>
  </si>
  <si>
    <t>NPM-W2_12</t>
  </si>
  <si>
    <t>12 Nozzle Head</t>
  </si>
  <si>
    <t>NPM-W2_3</t>
  </si>
  <si>
    <t>NPM-W2_3Chip</t>
  </si>
  <si>
    <t>NPM-W2-H2_3IC</t>
  </si>
  <si>
    <t>NPM-DX_16</t>
  </si>
  <si>
    <t>NPM-DX_8</t>
  </si>
  <si>
    <t>NPM-DX_4</t>
  </si>
  <si>
    <t>4 Nozzle Head
(Chip)</t>
  </si>
  <si>
    <t>NPM-W2S_16</t>
  </si>
  <si>
    <t>NPM-W2S_12</t>
  </si>
  <si>
    <t>NPM-W2S_8</t>
  </si>
  <si>
    <t>NPM-W2S_3Chip</t>
  </si>
  <si>
    <t>NPM-W2S_3IC</t>
  </si>
  <si>
    <t>NPM-WX,WXS_16</t>
  </si>
  <si>
    <t>NPM-WX,WXS_8</t>
  </si>
  <si>
    <t>NPM-WX,WXS_4Chip</t>
  </si>
  <si>
    <t>NPM-WX,WXS_4IC</t>
  </si>
  <si>
    <t>4 Nozzle Head
(IC)</t>
  </si>
  <si>
    <t>NPM-WX,WXS_3Chip</t>
  </si>
  <si>
    <t>NPM-WX,WXS_3IC</t>
  </si>
  <si>
    <t>Yamaha</t>
  </si>
  <si>
    <t>S10</t>
  </si>
  <si>
    <t>Universal</t>
  </si>
  <si>
    <t>Fuzion2-14</t>
  </si>
  <si>
    <t>0201 – 150mm sq, 25mm tall</t>
  </si>
  <si>
    <t>NXT 3 H24S</t>
  </si>
  <si>
    <t>H24S</t>
  </si>
  <si>
    <t>Panel Size (W)</t>
  </si>
  <si>
    <t>mm</t>
  </si>
  <si>
    <t>Sq ft</t>
  </si>
  <si>
    <t>Production Floor Area</t>
  </si>
  <si>
    <t>Sq m</t>
  </si>
  <si>
    <t>NXT AIMEX H24S</t>
  </si>
  <si>
    <t>NXT AIMEX H24G</t>
  </si>
  <si>
    <t>NXT AIMEX V12</t>
  </si>
  <si>
    <t>NXT AIMEX H12HS</t>
  </si>
  <si>
    <t>NXT AIMEX H08</t>
  </si>
  <si>
    <t>NXT AIMEX H08M</t>
  </si>
  <si>
    <t>NXT AIMEX H04</t>
  </si>
  <si>
    <t>NXT AIMEX H04S</t>
  </si>
  <si>
    <t>NXT AIMEX H02</t>
  </si>
  <si>
    <t>NXT AIMEX H02F</t>
  </si>
  <si>
    <t>NXT AIMEX H01</t>
  </si>
  <si>
    <t>NXT AIMEX G04</t>
  </si>
  <si>
    <t>NXT AIMEX G04F</t>
  </si>
  <si>
    <t>NPM-D3A-2H</t>
  </si>
  <si>
    <t>16 Nozzle Head(2)</t>
  </si>
  <si>
    <t>NPM-TT2-H8-2H</t>
  </si>
  <si>
    <t>8 Nozzle Head(2)</t>
  </si>
  <si>
    <t>NPM-TT2-2H</t>
  </si>
  <si>
    <t>3 Nozzle Head
(Chip)(2)</t>
  </si>
  <si>
    <t>NPM-TT2-T-2H</t>
  </si>
  <si>
    <t>3 Nozzle Head
(IC)(2)</t>
  </si>
  <si>
    <t>NPM-W2_16-2H</t>
  </si>
  <si>
    <t>NPM-W2_12-2H</t>
  </si>
  <si>
    <t>NPM-W2_3-2H</t>
  </si>
  <si>
    <t>NPM-W2_3Chip-2H</t>
  </si>
  <si>
    <t>NPM-W2-H2_3IC-2H</t>
  </si>
  <si>
    <t>NPM-DX_16-2H</t>
  </si>
  <si>
    <t>NPM-DX_8-2H</t>
  </si>
  <si>
    <t>NPM-DX_4-2H</t>
  </si>
  <si>
    <t>NPM-W2S_16-2H</t>
  </si>
  <si>
    <t>NPM-W2S_12-2H</t>
  </si>
  <si>
    <t>NPM-W2S_8-2H</t>
  </si>
  <si>
    <t>NPM-W2S_3Chip-2H</t>
  </si>
  <si>
    <t>NPM-W2S_3IC-2H</t>
  </si>
  <si>
    <t>NPM-WX,WXS_16-2H</t>
  </si>
  <si>
    <t>NPM-WX,WXS_8-2H</t>
  </si>
  <si>
    <t>NPM-WX,WXS_4Chip-2H</t>
  </si>
  <si>
    <t>NPM-WX,WXS_4IC-2H</t>
  </si>
  <si>
    <t>NPM-WX,WXS_3Chip-2H</t>
  </si>
  <si>
    <t>NPM-WX,WXS_3IC-2H</t>
  </si>
  <si>
    <t>SMT P&amp;P 1</t>
  </si>
  <si>
    <t>SMT P&amp;P 26</t>
  </si>
  <si>
    <t>SMT P&amp;P 2</t>
  </si>
  <si>
    <t>SMT P&amp;P 3</t>
  </si>
  <si>
    <t>SMT P&amp;P 4</t>
  </si>
  <si>
    <t>SMT P&amp;P 5</t>
  </si>
  <si>
    <t>SMT P&amp;P 6</t>
  </si>
  <si>
    <t>SMT P&amp;P 7</t>
  </si>
  <si>
    <t>SMT P&amp;P 8</t>
  </si>
  <si>
    <t>SMT P&amp;P 9</t>
  </si>
  <si>
    <t>SMT P&amp;P 10</t>
  </si>
  <si>
    <t>SMT P&amp;P 11</t>
  </si>
  <si>
    <t>SMT P&amp;P 12</t>
  </si>
  <si>
    <t>SMT P&amp;P 13</t>
  </si>
  <si>
    <t>SMT P&amp;P 14</t>
  </si>
  <si>
    <t>SMT P&amp;P 15</t>
  </si>
  <si>
    <t>SMT P&amp;P 16</t>
  </si>
  <si>
    <t>SMT P&amp;P 17</t>
  </si>
  <si>
    <t>SMT P&amp;P 18</t>
  </si>
  <si>
    <t>SMT P&amp;P 19</t>
  </si>
  <si>
    <t>SMT P&amp;P 20</t>
  </si>
  <si>
    <t>SMT P&amp;P 21</t>
  </si>
  <si>
    <t>SMT P&amp;P 22</t>
  </si>
  <si>
    <t>SMT P&amp;P 23</t>
  </si>
  <si>
    <t>SMT P&amp;P 24</t>
  </si>
  <si>
    <t>SMT P&amp;P 25</t>
  </si>
  <si>
    <t>SMT P&amp;P 27</t>
  </si>
  <si>
    <t>SMT P&amp;P 28</t>
  </si>
  <si>
    <t>SMT P&amp;P 29</t>
  </si>
  <si>
    <t>SMT P&amp;P 30</t>
  </si>
  <si>
    <t>SMT P&amp;P 31</t>
  </si>
  <si>
    <t>SMT P&amp;P 32</t>
  </si>
  <si>
    <t>SMT P&amp;P 33</t>
  </si>
  <si>
    <t>SMT P&amp;P 34</t>
  </si>
  <si>
    <t>SMT P&amp;P 35</t>
  </si>
  <si>
    <t>SMT P&amp;P 36</t>
  </si>
  <si>
    <t>SMT P&amp;P 37</t>
  </si>
  <si>
    <t>SMT P&amp;P 38</t>
  </si>
  <si>
    <t>SMT P&amp;P 39</t>
  </si>
  <si>
    <t>SMT P&amp;P 40</t>
  </si>
  <si>
    <t>SMT P&amp;P 41</t>
  </si>
  <si>
    <t>SMT P&amp;P 42</t>
  </si>
  <si>
    <t>SMT P&amp;P 43</t>
  </si>
  <si>
    <t>SMT P&amp;P 44</t>
  </si>
  <si>
    <t>SMT P&amp;P 45</t>
  </si>
  <si>
    <t>SMT P&amp;P 46</t>
  </si>
  <si>
    <t>SMT P&amp;P 47</t>
  </si>
  <si>
    <t>SMT P&amp;P 48</t>
  </si>
  <si>
    <t>SMT P&amp;P 49</t>
  </si>
  <si>
    <t>SMT P&amp;P 50</t>
  </si>
  <si>
    <t>SMT P&amp;P 51</t>
  </si>
  <si>
    <t>SMT P&amp;P 52</t>
  </si>
  <si>
    <t>Qty of SMD components  Top (PCBA)</t>
  </si>
  <si>
    <t>Qty of SMD components  Bottom (PCBA)</t>
  </si>
  <si>
    <t>Select</t>
  </si>
  <si>
    <t>Type</t>
  </si>
  <si>
    <t>AOI --- Final Assembly 1</t>
  </si>
  <si>
    <t>Automatic Optical Inspection --- Final Assembly</t>
  </si>
  <si>
    <t>AOI --- Final Assembly 2</t>
  </si>
  <si>
    <t>AOI --- Final Assembly 3</t>
  </si>
  <si>
    <t>AOI --- Final Assembly 4</t>
  </si>
  <si>
    <t>AOI --- Final Assembly 5</t>
  </si>
  <si>
    <t>AOI --- Final Assembly 6</t>
  </si>
  <si>
    <t>AOI --- Final Assembly 7</t>
  </si>
  <si>
    <t>AOI --- Final Assembly 8</t>
  </si>
  <si>
    <t>AOI --- Pins 1</t>
  </si>
  <si>
    <t>Automatic Optical Inspection --- Connector Pins</t>
  </si>
  <si>
    <t>AOI --- Pins 2</t>
  </si>
  <si>
    <t>AOI --- Pins 3</t>
  </si>
  <si>
    <t>AOI --- Pins 4</t>
  </si>
  <si>
    <t>AOI --- Pins 5</t>
  </si>
  <si>
    <t>AOI --- Pins 6</t>
  </si>
  <si>
    <t>AOI --- Pins 7</t>
  </si>
  <si>
    <t>AOI --- Pins 8</t>
  </si>
  <si>
    <t>AOI --- RTV 1</t>
  </si>
  <si>
    <t>Automatic Optical Inspection --- RTV</t>
  </si>
  <si>
    <t>AOI --- RTV 2</t>
  </si>
  <si>
    <t>AOI --- RTV 3</t>
  </si>
  <si>
    <t>AOI --- RTV 4</t>
  </si>
  <si>
    <t>AOI --- SMD 3D 1</t>
  </si>
  <si>
    <t>Automatic Optical Inspection --- SMD</t>
  </si>
  <si>
    <t>AOI --- SMD 3D 2</t>
  </si>
  <si>
    <t>AOI --- SMD 3D 3</t>
  </si>
  <si>
    <t>AOI --- SMD 3D 4</t>
  </si>
  <si>
    <t>AOI --- SMD 3D 5</t>
  </si>
  <si>
    <t>AOI --- SMD 3D 6</t>
  </si>
  <si>
    <t>AOI --- SMD 3D 7</t>
  </si>
  <si>
    <t>AOI --- SMD 3D 8</t>
  </si>
  <si>
    <t>AOI --- SMD 3D 1 Dual Lane</t>
  </si>
  <si>
    <t>AOI --- SMD 3D 2 Dual Lane</t>
  </si>
  <si>
    <t>AOI --- SMD 3D 3 Dual Lane</t>
  </si>
  <si>
    <t>AOI --- SMD 3D 4 Dual Lane</t>
  </si>
  <si>
    <t>AOI --- SMD 3D 5 Dual Lane</t>
  </si>
  <si>
    <t>AOI --- SMD 3D 6 Dual Lane</t>
  </si>
  <si>
    <t>AOI --- SMD 3D 7 Dual Lane</t>
  </si>
  <si>
    <t>AOI --- SMD 3D 8 Dual Lane</t>
  </si>
  <si>
    <t>AOI --- THT 3D 1</t>
  </si>
  <si>
    <t>Automatic Optical Inspection --- THT</t>
  </si>
  <si>
    <t>AOI --- THT 3D 2</t>
  </si>
  <si>
    <t>AOI --- THT 3D 3</t>
  </si>
  <si>
    <t>AOI --- THT 3D 4</t>
  </si>
  <si>
    <t>AOI --- UV 1</t>
  </si>
  <si>
    <t>Automatic UV Inspection</t>
  </si>
  <si>
    <t>AOI --- UV 2</t>
  </si>
  <si>
    <t>AOI --- UV 3</t>
  </si>
  <si>
    <t>AOI --- UV 4</t>
  </si>
  <si>
    <t>AOI --- UV 5</t>
  </si>
  <si>
    <t>AOI --- UV 6</t>
  </si>
  <si>
    <t>AOI --- UV 7</t>
  </si>
  <si>
    <t>AOI --- UV 8</t>
  </si>
  <si>
    <t>AOI --- UV 9</t>
  </si>
  <si>
    <t>AOI --- UV 10</t>
  </si>
  <si>
    <t>AOI --- Wire Bond 1</t>
  </si>
  <si>
    <t>Automatic WB Inspection</t>
  </si>
  <si>
    <t>AOI --- Wire Bond 2</t>
  </si>
  <si>
    <t>AOI --- Wire Bond 3</t>
  </si>
  <si>
    <t>AOI --- Wire Bond 4</t>
  </si>
  <si>
    <t>AOI --- Wire Bond 5</t>
  </si>
  <si>
    <t>AOI --- Wire Bond 6</t>
  </si>
  <si>
    <t>AOI --- Wire Bond 7</t>
  </si>
  <si>
    <t>AOI --- Wire Bond 8</t>
  </si>
  <si>
    <t>AOI --- Wire Bond 9</t>
  </si>
  <si>
    <t>AOI --- Wire Bond 10</t>
  </si>
  <si>
    <t>Automatic Assembly 1</t>
  </si>
  <si>
    <t>Automatic Assembly</t>
  </si>
  <si>
    <t>Automatic Assembly 2</t>
  </si>
  <si>
    <t>Automatic Assembly 3</t>
  </si>
  <si>
    <t>Automatic Assembly 4</t>
  </si>
  <si>
    <t>Automatic Assembly 5</t>
  </si>
  <si>
    <t>Automatic Assembly 6</t>
  </si>
  <si>
    <t>Automatic Assembly 7</t>
  </si>
  <si>
    <t>Automatic Assembly 8</t>
  </si>
  <si>
    <t>Automatic Assembly 9</t>
  </si>
  <si>
    <t>Automatic Assembly 10</t>
  </si>
  <si>
    <t>Automatic Assembly Loader/Unloader 1</t>
  </si>
  <si>
    <t>Transport Loader/Unloader</t>
  </si>
  <si>
    <t>Automatic Assembly Loader/Unloader 2</t>
  </si>
  <si>
    <t>Automatic Assembly Loader/Unloader 3</t>
  </si>
  <si>
    <t>Automatic Assembly Loader/Unloader 4</t>
  </si>
  <si>
    <t>Automatic Assembly Loader/Unloader 5</t>
  </si>
  <si>
    <t>Automatic Assembly Loader/Unloader 6</t>
  </si>
  <si>
    <t>Automatic Assembly Loader/Unloader 7</t>
  </si>
  <si>
    <t>Automatic Assembly Loader/Unloader 8</t>
  </si>
  <si>
    <t>Automatic Assembly Loader/Unloader 9</t>
  </si>
  <si>
    <t>Automatic Assembly Loader/Unloader 10</t>
  </si>
  <si>
    <t>Automatic Magazine Loader/Unloader reject 1</t>
  </si>
  <si>
    <t>Automatic Magazine Loader/Unloader reject 2</t>
  </si>
  <si>
    <t>Automatic Magazine Loader/Unloader reject 3</t>
  </si>
  <si>
    <t>Automatic Magazine Loader/Unloader reject 4</t>
  </si>
  <si>
    <t>Automatic Magazine Loader/Unloader reject 5</t>
  </si>
  <si>
    <t>Automatic Magazine Loader/Unloader reject 6</t>
  </si>
  <si>
    <t>Automatic Magazine Loader/Unloader reject 7</t>
  </si>
  <si>
    <t>Automatic Magazine Loader/Unloader reject 8</t>
  </si>
  <si>
    <t>Automatic Magazine Loader/Unloader reject 9</t>
  </si>
  <si>
    <t>Automatic Magazine Loader/Unloader reject 10</t>
  </si>
  <si>
    <t>Automatic PCB loading/unloading 1</t>
  </si>
  <si>
    <t>Automatic PCB loading/unloading 2</t>
  </si>
  <si>
    <t>Automatic PCB loading/unloading 3</t>
  </si>
  <si>
    <t>Automatic PCB loading/unloading 4</t>
  </si>
  <si>
    <t>Automatic PCB loading/unloading 5</t>
  </si>
  <si>
    <t>Automatic PCB loading/unloading 6</t>
  </si>
  <si>
    <t>Automatic PCB loading/unloading 7</t>
  </si>
  <si>
    <t>Automatic PCB loading/unloading 8</t>
  </si>
  <si>
    <t>Automatic PCB loading/unloading 9</t>
  </si>
  <si>
    <t>Automatic PCB loading/unloading 10</t>
  </si>
  <si>
    <t>Automatic PCBA loading/unloading 1</t>
  </si>
  <si>
    <t>Automatic PCBA loading/unloading 2</t>
  </si>
  <si>
    <t>Automatic PCBA loading/unloading 3</t>
  </si>
  <si>
    <t>Automatic PCBA loading/unloading 4</t>
  </si>
  <si>
    <t>Automatic PCBA loading/unloading 5</t>
  </si>
  <si>
    <t>Automatic PCBA loading/unloading 6</t>
  </si>
  <si>
    <t>Automatic PCBA loading/unloading 7</t>
  </si>
  <si>
    <t>Automatic PCBA loading/unloading 8</t>
  </si>
  <si>
    <t>Automatic PCBA loading/unloading 9</t>
  </si>
  <si>
    <t>Automatic PCBA loading/unloading 10</t>
  </si>
  <si>
    <t>Automatic PCBA loading/unloading 11</t>
  </si>
  <si>
    <t>Automatic PCBA loading/unloading 12</t>
  </si>
  <si>
    <t>Automatic PCBA loading/unloading 13</t>
  </si>
  <si>
    <t>Automatic PCBA loading/unloading 14</t>
  </si>
  <si>
    <t>Automatic PCBA loading/unloading 15</t>
  </si>
  <si>
    <t>Automatic PCBA loading/unloading 16</t>
  </si>
  <si>
    <t>Automatic PCBA loading/unloading 17</t>
  </si>
  <si>
    <t>Automatic PCBA loading/unloading 18</t>
  </si>
  <si>
    <t>Automatic PCBA loading/unloading 19</t>
  </si>
  <si>
    <t>Automatic PCBA loading/unloading 20</t>
  </si>
  <si>
    <t>Automatic PCBA-Carrier loading/unloading 1</t>
  </si>
  <si>
    <t>Automatic PCBA-Carrier loading/unloading 2</t>
  </si>
  <si>
    <t>Automatic PCBA-Carrier loading/unloading 3</t>
  </si>
  <si>
    <t>Automatic PCBA-Carrier loading/unloading 4</t>
  </si>
  <si>
    <t>Automatic PCBA-Carrier loading/unloading 5</t>
  </si>
  <si>
    <t>Automatic PCBA-Carrier loading/unloading 6</t>
  </si>
  <si>
    <t>Automatic PCBA-Carrier loading/unloading 7</t>
  </si>
  <si>
    <t>Automatic PCBA-Carrier loading/unloading 8</t>
  </si>
  <si>
    <t>Automatic PCBA-Carrier loading/unloading 9</t>
  </si>
  <si>
    <t>Automatic PCBA-Carrier loading/unloading 10</t>
  </si>
  <si>
    <t>Automatic PCBA-Carrier loading/unloading 11</t>
  </si>
  <si>
    <t>Automatic PCBA-Carrier loading/unloading12</t>
  </si>
  <si>
    <t>AXI 1</t>
  </si>
  <si>
    <t>Automatic X-ray Inspection</t>
  </si>
  <si>
    <t>AXI 2</t>
  </si>
  <si>
    <t>AXI 3</t>
  </si>
  <si>
    <t>AXI 4</t>
  </si>
  <si>
    <t>AXI 5</t>
  </si>
  <si>
    <t>AXI 6</t>
  </si>
  <si>
    <t>AXI 7</t>
  </si>
  <si>
    <t>AXI 8</t>
  </si>
  <si>
    <t>AXI 9</t>
  </si>
  <si>
    <t>AXI 10</t>
  </si>
  <si>
    <t>AXI 11</t>
  </si>
  <si>
    <t>AXI 12</t>
  </si>
  <si>
    <t>AXI 13</t>
  </si>
  <si>
    <t>AXI 14</t>
  </si>
  <si>
    <t>Conveyor --- Cooling 1</t>
  </si>
  <si>
    <t>Transport Conveyor</t>
  </si>
  <si>
    <t>Conveyor --- Cooling 2</t>
  </si>
  <si>
    <t>Conveyor --- Cooling 3</t>
  </si>
  <si>
    <t>Conveyor --- Cooling 4</t>
  </si>
  <si>
    <t>Conveyor --- Cooling 5</t>
  </si>
  <si>
    <t>Conveyor --- Cooling 6</t>
  </si>
  <si>
    <t>Conveyor --- Cooling 7</t>
  </si>
  <si>
    <t>Conveyor --- Cooling 8</t>
  </si>
  <si>
    <t>Conveyor --- Cooling 9</t>
  </si>
  <si>
    <t>Conveyor --- Cooling 10</t>
  </si>
  <si>
    <t>Conveyor --- Cooling 11</t>
  </si>
  <si>
    <t>Conveyor --- Cooling 12</t>
  </si>
  <si>
    <t>Conveyor --- Cooling 13</t>
  </si>
  <si>
    <t>Conveyor --- Cooling 14</t>
  </si>
  <si>
    <t>Conveyor --- Cooling 15</t>
  </si>
  <si>
    <t>Conveyor --- Cooling 16</t>
  </si>
  <si>
    <t>Conveyor --- Cooling 17</t>
  </si>
  <si>
    <t>Conveyor --- Cooling 18</t>
  </si>
  <si>
    <t>Conveyor --- Cooling 19</t>
  </si>
  <si>
    <t>Conveyor --- Cooling 20</t>
  </si>
  <si>
    <t>Conveyor --- Cooling 1 Dual Lane</t>
  </si>
  <si>
    <t>Conveyor --- Cooling 10 Dual Lane</t>
  </si>
  <si>
    <t>Conveyor --- Cooling 11 Dual Lane</t>
  </si>
  <si>
    <t>Conveyor --- Cooling 12 Dual Lane</t>
  </si>
  <si>
    <t>Conveyor --- Cooling 13 Dual Lane</t>
  </si>
  <si>
    <t>Conveyor --- Cooling 14 Dual Lane</t>
  </si>
  <si>
    <t>Conveyor --- Cooling 15 Dual Lane</t>
  </si>
  <si>
    <t>Conveyor --- Cooling 16 Dual Lane</t>
  </si>
  <si>
    <t>Conveyor --- Cooling 17 Dual Lane</t>
  </si>
  <si>
    <t>Conveyor --- Cooling 18 Dual Lane</t>
  </si>
  <si>
    <t>Conveyor --- Cooling 19 Dual Lane</t>
  </si>
  <si>
    <t>Conveyor --- Cooling 2 Dual Lane</t>
  </si>
  <si>
    <t>Conveyor --- Cooling 20 Dual Lane</t>
  </si>
  <si>
    <t>Conveyor --- Cooling 3 Dual Lane</t>
  </si>
  <si>
    <t>Conveyor --- Cooling 4 Dual Lane</t>
  </si>
  <si>
    <t>Conveyor --- Cooling 5 Dual Lane</t>
  </si>
  <si>
    <t>Conveyor --- Cooling 6 Dual Lane</t>
  </si>
  <si>
    <t>Conveyor --- Cooling 7 Dual Lane</t>
  </si>
  <si>
    <t>Conveyor --- Cooling 8 Dual Lane</t>
  </si>
  <si>
    <t>Conveyor --- Cooling 9 Dual Lane</t>
  </si>
  <si>
    <t>Conveyor --- Dual 1</t>
  </si>
  <si>
    <t>Conveyor --- Dual 2</t>
  </si>
  <si>
    <t>Conveyor --- Dual 3</t>
  </si>
  <si>
    <t>Conveyor --- Dual 4</t>
  </si>
  <si>
    <t>Conveyor --- Dual 5</t>
  </si>
  <si>
    <t>Conveyor --- Dual 6</t>
  </si>
  <si>
    <t>Conveyor --- Dual 7</t>
  </si>
  <si>
    <t>Conveyor --- Dual 8</t>
  </si>
  <si>
    <t>Conveyor --- Dual 9</t>
  </si>
  <si>
    <t>Conveyor --- Dual 10</t>
  </si>
  <si>
    <t>Conveyor --- Dual 11</t>
  </si>
  <si>
    <t>Conveyor --- Dual 12</t>
  </si>
  <si>
    <t>Conveyor --- Dual 13</t>
  </si>
  <si>
    <t>Conveyor --- Dual 14</t>
  </si>
  <si>
    <t>Conveyor --- Dual 15</t>
  </si>
  <si>
    <t>Conveyor --- Dual 16</t>
  </si>
  <si>
    <t>Conveyor --- Dual 17</t>
  </si>
  <si>
    <t>Conveyor --- Dual 18</t>
  </si>
  <si>
    <t>Conveyor --- Dual 19</t>
  </si>
  <si>
    <t>Conveyor --- Dual 20</t>
  </si>
  <si>
    <t>Conveyor --- Flat belt 1</t>
  </si>
  <si>
    <t>Conveyor --- Flat belt 2</t>
  </si>
  <si>
    <t>Conveyor --- Flat belt 3</t>
  </si>
  <si>
    <t>Conveyor --- Flat belt 4</t>
  </si>
  <si>
    <t>Conveyor --- Flat belt 5</t>
  </si>
  <si>
    <t>Conveyor --- Flat belt 6</t>
  </si>
  <si>
    <t>Conveyor --- Flat belt 7</t>
  </si>
  <si>
    <t>Conveyor --- Flat belt 8</t>
  </si>
  <si>
    <t>Conveyor --- Flat belt 9</t>
  </si>
  <si>
    <t>Conveyor --- Flat belt 10</t>
  </si>
  <si>
    <t>Conveyor --- Flipper 180˚ 1</t>
  </si>
  <si>
    <t>Transport Flipper</t>
  </si>
  <si>
    <t>Conveyor --- Flipper 180˚ 2</t>
  </si>
  <si>
    <t>Conveyor --- Flipper 180˚ 3</t>
  </si>
  <si>
    <t>Conveyor --- Flipper 180˚ 4</t>
  </si>
  <si>
    <t>Conveyor --- Flipper 180˚ 5</t>
  </si>
  <si>
    <t>Conveyor --- Flipper 180˚ 6</t>
  </si>
  <si>
    <t>Conveyor --- Flipper 180˚ 7</t>
  </si>
  <si>
    <t>Conveyor --- Flipper 180˚ 8</t>
  </si>
  <si>
    <t>Conveyor --- Flipper 180˚ 9</t>
  </si>
  <si>
    <t>Conveyor --- Flipper 180˚ 10</t>
  </si>
  <si>
    <t>Conveyor --- Flipper 180˚ 11</t>
  </si>
  <si>
    <t>Conveyor --- Flipper 180˚ 12</t>
  </si>
  <si>
    <t>Conveyor --- Flipper 180˚ 13</t>
  </si>
  <si>
    <t>Conveyor --- Flipper 180˚ 14</t>
  </si>
  <si>
    <t>Conveyor --- Flipper 180˚ 15</t>
  </si>
  <si>
    <t>Conveyor --- Flipper 180˚ 16</t>
  </si>
  <si>
    <t>Conveyor --- Flipper 180˚ 17</t>
  </si>
  <si>
    <t>Conveyor --- Flipper 180˚ 18</t>
  </si>
  <si>
    <t>Conveyor --- Flipper 180˚ 19</t>
  </si>
  <si>
    <t>Conveyor --- Flipper 180˚ 20</t>
  </si>
  <si>
    <t>Conveyor --- Flipper 180˚ 21</t>
  </si>
  <si>
    <t>Conveyor --- Flipper 180˚ 22</t>
  </si>
  <si>
    <t>Conveyor --- Flipper 180˚ 23</t>
  </si>
  <si>
    <t>Conveyor --- Flipper 180˚ 24</t>
  </si>
  <si>
    <t>Conveyor --- Flipper 180˚ 25</t>
  </si>
  <si>
    <t>Conveyor --- Flipper 180˚ 26</t>
  </si>
  <si>
    <t>Conveyor --- Flipper 180˚ 27</t>
  </si>
  <si>
    <t>Conveyor --- Flipper 180˚ 28</t>
  </si>
  <si>
    <t>Conveyor --- Flipper 180˚ 29</t>
  </si>
  <si>
    <t>Conveyor --- Flipper 180˚ 30</t>
  </si>
  <si>
    <t>Conveyor --- Flipper 180˚ 31</t>
  </si>
  <si>
    <t>Conveyor --- Flipper 180˚ 32</t>
  </si>
  <si>
    <t>Conveyor --- Flipper 180˚ 33</t>
  </si>
  <si>
    <t>Conveyor --- Flipper 180˚ 34</t>
  </si>
  <si>
    <t>Conveyor --- Flipper 180˚ 35</t>
  </si>
  <si>
    <t>Conveyor --- Flipper 180˚ 36</t>
  </si>
  <si>
    <t>Conveyor --- Flipper 180˚ 37</t>
  </si>
  <si>
    <t>Conveyor --- Flipper 180˚ 38</t>
  </si>
  <si>
    <t>Conveyor --- Flipper 180˚ 39</t>
  </si>
  <si>
    <t>Conveyor --- Flipper 180˚ 40</t>
  </si>
  <si>
    <t>Conveyor --- Gate 1</t>
  </si>
  <si>
    <t>Transport Gate</t>
  </si>
  <si>
    <t>Conveyor --- Gate 2</t>
  </si>
  <si>
    <t>Conveyor --- Gate 3</t>
  </si>
  <si>
    <t>Conveyor --- Gate 4</t>
  </si>
  <si>
    <t>Conveyor --- Gate 5</t>
  </si>
  <si>
    <t>Conveyor --- Gate 6</t>
  </si>
  <si>
    <t>Conveyor --- Gate 7</t>
  </si>
  <si>
    <t>Conveyor --- Gate 8</t>
  </si>
  <si>
    <t>Conveyor --- Gate 9</t>
  </si>
  <si>
    <t>Conveyor --- Gate 10</t>
  </si>
  <si>
    <t>Conveyor --- Gate 11</t>
  </si>
  <si>
    <t>Conveyor --- Gate 12</t>
  </si>
  <si>
    <t>Conveyor --- Gate 13</t>
  </si>
  <si>
    <t>Conveyor --- Gate 14</t>
  </si>
  <si>
    <t>Conveyor --- Gate 15</t>
  </si>
  <si>
    <t>Conveyor --- Gate 16</t>
  </si>
  <si>
    <t>Conveyor --- Gate 17</t>
  </si>
  <si>
    <t>Conveyor --- Gate 18</t>
  </si>
  <si>
    <t>Conveyor --- Gate 19</t>
  </si>
  <si>
    <t>Conveyor --- Gate 20</t>
  </si>
  <si>
    <t>Conveyor --- Gate 21</t>
  </si>
  <si>
    <t>Conveyor --- Gate 22</t>
  </si>
  <si>
    <t>Conveyor --- Gate 23</t>
  </si>
  <si>
    <t>Conveyor --- Gate 24</t>
  </si>
  <si>
    <t>Conveyor --- Gate 25</t>
  </si>
  <si>
    <t>Conveyor --- Gate 26</t>
  </si>
  <si>
    <t>Conveyor --- Gate 27</t>
  </si>
  <si>
    <t>Conveyor --- Gate 28</t>
  </si>
  <si>
    <t>Conveyor --- Gate 29</t>
  </si>
  <si>
    <t>Conveyor --- Gate 30</t>
  </si>
  <si>
    <t>Conveyor --- Gate 31</t>
  </si>
  <si>
    <t>Conveyor --- Gate 32</t>
  </si>
  <si>
    <t>Conveyor --- Gate 33</t>
  </si>
  <si>
    <t>Conveyor --- Gate 34</t>
  </si>
  <si>
    <t>Conveyor --- Gate 35</t>
  </si>
  <si>
    <t>Conveyor --- Gate 36</t>
  </si>
  <si>
    <t>Conveyor --- Gate 37</t>
  </si>
  <si>
    <t>Conveyor --- Gate 38</t>
  </si>
  <si>
    <t>Conveyor --- Gate 39</t>
  </si>
  <si>
    <t>Conveyor --- Gate 40</t>
  </si>
  <si>
    <t>Conveyor --- Gate 41</t>
  </si>
  <si>
    <t>Conveyor --- Gate 42</t>
  </si>
  <si>
    <t>Conveyor --- Gate 43</t>
  </si>
  <si>
    <t>Conveyor --- Gate 44</t>
  </si>
  <si>
    <t>Conveyor --- Gate 45</t>
  </si>
  <si>
    <t>Conveyor --- Gate 46</t>
  </si>
  <si>
    <t>Conveyor --- Gate 47</t>
  </si>
  <si>
    <t>Conveyor --- Gate 48</t>
  </si>
  <si>
    <t>Conveyor --- Gate 49</t>
  </si>
  <si>
    <t>Conveyor --- Gate 50</t>
  </si>
  <si>
    <t>Conveyor --- Gate 51</t>
  </si>
  <si>
    <t>Conveyor --- Gate 52</t>
  </si>
  <si>
    <t>Conveyor --- Gate 53</t>
  </si>
  <si>
    <t>Conveyor --- Gate 54</t>
  </si>
  <si>
    <t>Conveyor --- Gate 55</t>
  </si>
  <si>
    <t>Conveyor --- Gate 56</t>
  </si>
  <si>
    <t>Conveyor --- Gate 57</t>
  </si>
  <si>
    <t>Conveyor --- Gate 58</t>
  </si>
  <si>
    <t>Conveyor --- Gate 59</t>
  </si>
  <si>
    <t>Conveyor --- Gate 60</t>
  </si>
  <si>
    <t>Conveyor --- Gate 61</t>
  </si>
  <si>
    <t>Conveyor --- Gate 62</t>
  </si>
  <si>
    <t>Conveyor --- Gate 63</t>
  </si>
  <si>
    <t>Conveyor --- Gate 64</t>
  </si>
  <si>
    <t>Conveyor --- Gate 65</t>
  </si>
  <si>
    <t>Conveyor --- Gate 66</t>
  </si>
  <si>
    <t>Conveyor --- Gate 67</t>
  </si>
  <si>
    <t>Conveyor --- Gate 68</t>
  </si>
  <si>
    <t>Conveyor --- Gate 69</t>
  </si>
  <si>
    <t>Conveyor --- Gate 70</t>
  </si>
  <si>
    <t>Conveyor --- Gate 71</t>
  </si>
  <si>
    <t>Conveyor --- Gate 72</t>
  </si>
  <si>
    <t>Conveyor --- Gate 73</t>
  </si>
  <si>
    <t>Conveyor --- Gate 74</t>
  </si>
  <si>
    <t>Conveyor --- Gate 75</t>
  </si>
  <si>
    <t>Conveyor --- Gate 76</t>
  </si>
  <si>
    <t>Conveyor --- Gate 77</t>
  </si>
  <si>
    <t>Conveyor --- Gate 78</t>
  </si>
  <si>
    <t>Conveyor --- Gate 79</t>
  </si>
  <si>
    <t>Conveyor --- Gate 80</t>
  </si>
  <si>
    <t>Conveyor --- Reject 1</t>
  </si>
  <si>
    <t>Transport reject</t>
  </si>
  <si>
    <t>Conveyor --- Reject 2</t>
  </si>
  <si>
    <t>Conveyor --- Reject 3</t>
  </si>
  <si>
    <t>Conveyor --- Reject 4</t>
  </si>
  <si>
    <t>Conveyor --- Reject 5</t>
  </si>
  <si>
    <t>Conveyor --- Reject 6</t>
  </si>
  <si>
    <t>Conveyor --- Reject 7</t>
  </si>
  <si>
    <t>Conveyor --- Reject 8</t>
  </si>
  <si>
    <t>Conveyor --- Reject 9</t>
  </si>
  <si>
    <t>Conveyor --- Reject 10</t>
  </si>
  <si>
    <t>Conveyor --- Reject 11</t>
  </si>
  <si>
    <t>Conveyor --- Reject 12</t>
  </si>
  <si>
    <t>Conveyor --- Reject 13</t>
  </si>
  <si>
    <t>Conveyor --- Reject 14</t>
  </si>
  <si>
    <t>Conveyor --- Reject 15</t>
  </si>
  <si>
    <t>Conveyor --- Reject 16</t>
  </si>
  <si>
    <t>Conveyor --- Reject 17</t>
  </si>
  <si>
    <t>Conveyor --- Reject 18</t>
  </si>
  <si>
    <t>Conveyor --- Reject 19</t>
  </si>
  <si>
    <t>Conveyor --- Reject 20</t>
  </si>
  <si>
    <t>Conveyor --- Reject 21</t>
  </si>
  <si>
    <t>Conveyor --- Reject 22</t>
  </si>
  <si>
    <t>Conveyor --- Reject 23</t>
  </si>
  <si>
    <t>Conveyor --- Reject 24</t>
  </si>
  <si>
    <t>Conveyor --- Reject 25</t>
  </si>
  <si>
    <t>Conveyor --- Reject 26</t>
  </si>
  <si>
    <t>Conveyor --- Reject 27</t>
  </si>
  <si>
    <t>Conveyor --- Reject 28</t>
  </si>
  <si>
    <t>Conveyor --- Reject 29</t>
  </si>
  <si>
    <t>Conveyor --- Reject 30</t>
  </si>
  <si>
    <t>Conveyor --- Reject 31</t>
  </si>
  <si>
    <t>Conveyor --- Reject 32</t>
  </si>
  <si>
    <t>Conveyor --- Reject 33</t>
  </si>
  <si>
    <t>Conveyor --- Reject 34</t>
  </si>
  <si>
    <t>Conveyor --- Reject 35</t>
  </si>
  <si>
    <t>Conveyor --- Reject 36</t>
  </si>
  <si>
    <t>Conveyor --- Reject 37</t>
  </si>
  <si>
    <t>Conveyor --- Reject 38</t>
  </si>
  <si>
    <t>Conveyor --- Reject 39</t>
  </si>
  <si>
    <t>Conveyor --- Reject 40</t>
  </si>
  <si>
    <t>Conveyor --- Reject 41</t>
  </si>
  <si>
    <t>Conveyor --- Reject 42</t>
  </si>
  <si>
    <t>Conveyor --- Reject 43</t>
  </si>
  <si>
    <t>Conveyor --- Reject 44</t>
  </si>
  <si>
    <t>Conveyor --- Reject 45</t>
  </si>
  <si>
    <t>Conveyor --- Reject 46</t>
  </si>
  <si>
    <t>Conveyor --- Reject 47</t>
  </si>
  <si>
    <t>Conveyor --- Reject 48</t>
  </si>
  <si>
    <t>Conveyor --- Reject 49</t>
  </si>
  <si>
    <t>Conveyor --- Reject 50</t>
  </si>
  <si>
    <t>Conveyor --- Reject 51</t>
  </si>
  <si>
    <t>Conveyor --- Reject 52</t>
  </si>
  <si>
    <t>Conveyor --- Reject 53</t>
  </si>
  <si>
    <t>Conveyor --- Reject 54</t>
  </si>
  <si>
    <t>Conveyor --- Reject 55</t>
  </si>
  <si>
    <t>Conveyor --- Reject 56</t>
  </si>
  <si>
    <t>Conveyor --- Reject 57</t>
  </si>
  <si>
    <t>Conveyor --- Reject 58</t>
  </si>
  <si>
    <t>Conveyor --- Reject 59</t>
  </si>
  <si>
    <t>Conveyor --- Reject 60</t>
  </si>
  <si>
    <t>Conveyor --- Reject 61</t>
  </si>
  <si>
    <t>Conveyor --- Reject 62</t>
  </si>
  <si>
    <t>Conveyor --- Reject 63</t>
  </si>
  <si>
    <t>Conveyor --- Reject 64</t>
  </si>
  <si>
    <t>Conveyor --- Reject 65</t>
  </si>
  <si>
    <t>Conveyor --- Reject 66</t>
  </si>
  <si>
    <t>Conveyor --- Reject 67</t>
  </si>
  <si>
    <t>Conveyor --- Reject 68</t>
  </si>
  <si>
    <t>Conveyor --- Reject 69</t>
  </si>
  <si>
    <t>Conveyor --- Reject 70</t>
  </si>
  <si>
    <t>Conveyor --- Reject 71</t>
  </si>
  <si>
    <t>Conveyor --- Reject 72</t>
  </si>
  <si>
    <t>Conveyor --- Reject 73</t>
  </si>
  <si>
    <t>Conveyor --- Reject 74</t>
  </si>
  <si>
    <t>Conveyor --- Reject 75</t>
  </si>
  <si>
    <t>Conveyor --- Reject 76</t>
  </si>
  <si>
    <t>Conveyor --- Reject 77</t>
  </si>
  <si>
    <t>Conveyor --- Reject 78</t>
  </si>
  <si>
    <t>Conveyor --- Reject 79</t>
  </si>
  <si>
    <t>Conveyor --- Reject 80</t>
  </si>
  <si>
    <t>Conveyor --- Reject 1 Dual Lane</t>
  </si>
  <si>
    <t>Conveyor --- Reject 2 Dual Lane</t>
  </si>
  <si>
    <t>Conveyor --- Reject 3 Dual Lane</t>
  </si>
  <si>
    <t>Conveyor --- Reject 4 Dual Lane</t>
  </si>
  <si>
    <t>Conveyor --- Reject 5 Dual Lane</t>
  </si>
  <si>
    <t>Conveyor --- Reject 6 Dual Lane</t>
  </si>
  <si>
    <t>Conveyor --- Reject 7 Dual Lane</t>
  </si>
  <si>
    <t>Conveyor --- Reject 8 Dual Lane</t>
  </si>
  <si>
    <t>Conveyor --- Reject 9 Dual Lane</t>
  </si>
  <si>
    <t>Conveyor --- Reject 10 Dual Lane</t>
  </si>
  <si>
    <t>Conveyor --- Reject 11 Dual Lane</t>
  </si>
  <si>
    <t>Conveyor --- Reject 12 Dual Lane</t>
  </si>
  <si>
    <t>Conveyor --- Reject 13 Dual Lane</t>
  </si>
  <si>
    <t>Conveyor --- Reject 14 Dual Lane</t>
  </si>
  <si>
    <t>Conveyor --- Reject 15 Dual Lane</t>
  </si>
  <si>
    <t>Conveyor --- Reject 16 Dual Lane</t>
  </si>
  <si>
    <t>Conveyor --- Reject 17 Dual Lane</t>
  </si>
  <si>
    <t>Conveyor --- Reject 18 Dual Lane</t>
  </si>
  <si>
    <t>Conveyor --- Reject 19 Dual Lane</t>
  </si>
  <si>
    <t>Conveyor --- Reject 20 Dual Lane</t>
  </si>
  <si>
    <t>Conveyor --- Reject 21 Dual Lane</t>
  </si>
  <si>
    <t>Conveyor --- Reject 22 Dual Lane</t>
  </si>
  <si>
    <t>Conveyor --- Reject 23 Dual Lane</t>
  </si>
  <si>
    <t>Conveyor --- Reject 24 Dual Lane</t>
  </si>
  <si>
    <t>Conveyor --- Reject 25 Dual Lane</t>
  </si>
  <si>
    <t>Conveyor --- Reject 26 Dual Lane</t>
  </si>
  <si>
    <t>Conveyor --- Reject 27 Dual Lane</t>
  </si>
  <si>
    <t>Conveyor --- Reject 28 Dual Lane</t>
  </si>
  <si>
    <t>Conveyor --- Reject 29 Dual Lane</t>
  </si>
  <si>
    <t>Conveyor --- Reject 30 Dual Lane</t>
  </si>
  <si>
    <t>Conveyor --- Reject 31 Dual Lane</t>
  </si>
  <si>
    <t>Conveyor --- Reject 32 Dual Lane</t>
  </si>
  <si>
    <t>Conveyor --- Reject 33 Dual Lane</t>
  </si>
  <si>
    <t>Conveyor --- Reject 34 Dual Lane</t>
  </si>
  <si>
    <t>Conveyor --- Reject 35 Dual Lane</t>
  </si>
  <si>
    <t>Conveyor --- Reject 36 Dual Lane</t>
  </si>
  <si>
    <t>Conveyor --- Reject 37 Dual Lane</t>
  </si>
  <si>
    <t>Conveyor --- Reject 38 Dual Lane</t>
  </si>
  <si>
    <t>Conveyor --- Reject 39 Dual Lane</t>
  </si>
  <si>
    <t>Conveyor --- Reject 40 Dual Lane</t>
  </si>
  <si>
    <t>Conveyor --- Shuttle 1</t>
  </si>
  <si>
    <t>Transport Shuttle</t>
  </si>
  <si>
    <t>Conveyor --- Shuttle 2</t>
  </si>
  <si>
    <t>Conveyor --- Shuttle 3</t>
  </si>
  <si>
    <t>Conveyor --- Shuttle 4</t>
  </si>
  <si>
    <t>Conveyor --- Shuttle 5</t>
  </si>
  <si>
    <t>Conveyor --- Shuttle 6</t>
  </si>
  <si>
    <t>Conveyor --- Shuttle 7</t>
  </si>
  <si>
    <t>Conveyor --- Shuttle 8</t>
  </si>
  <si>
    <t>Conveyor --- Shuttle 9</t>
  </si>
  <si>
    <t>Conveyor --- Shuttle 10</t>
  </si>
  <si>
    <t>Conveyor --- Shuttle 11</t>
  </si>
  <si>
    <t>Conveyor --- Shuttle 12</t>
  </si>
  <si>
    <t>Conveyor --- Shuttle 13</t>
  </si>
  <si>
    <t>Conveyor --- Shuttle 14</t>
  </si>
  <si>
    <t>Conveyor --- Shuttle 15</t>
  </si>
  <si>
    <t>Conveyor --- Shuttle 16</t>
  </si>
  <si>
    <t>Conveyor --- Shuttle 17</t>
  </si>
  <si>
    <t>Conveyor --- Shuttle 18</t>
  </si>
  <si>
    <t>Conveyor --- Shuttle 19</t>
  </si>
  <si>
    <t>Conveyor --- Shuttle 20</t>
  </si>
  <si>
    <t>Conveyor --- Shuttle 21</t>
  </si>
  <si>
    <t>Conveyor --- Shuttle 22</t>
  </si>
  <si>
    <t>Conveyor --- Shuttle 23</t>
  </si>
  <si>
    <t>Conveyor --- Shuttle 24</t>
  </si>
  <si>
    <t>Conveyor --- Shuttle 25</t>
  </si>
  <si>
    <t>Conveyor --- Shuttle 26</t>
  </si>
  <si>
    <t>Conveyor --- Shuttle 27</t>
  </si>
  <si>
    <t>Conveyor --- Shuttle 28</t>
  </si>
  <si>
    <t>Conveyor --- Shuttle 29</t>
  </si>
  <si>
    <t>Conveyor --- Shuttle 30</t>
  </si>
  <si>
    <t>Conveyor --- Shuttle 31</t>
  </si>
  <si>
    <t>Conveyor --- Shuttle 32</t>
  </si>
  <si>
    <t>Conveyor --- Shuttle 33</t>
  </si>
  <si>
    <t>Conveyor --- Shuttle 34</t>
  </si>
  <si>
    <t>Conveyor --- Shuttle 35</t>
  </si>
  <si>
    <t>Conveyor --- Shuttle 36</t>
  </si>
  <si>
    <t>Conveyor --- Shuttle 37</t>
  </si>
  <si>
    <t>Conveyor --- Shuttle 38</t>
  </si>
  <si>
    <t>Conveyor --- Shuttle 39</t>
  </si>
  <si>
    <t>Conveyor --- Shuttle 40</t>
  </si>
  <si>
    <t>Conveyor --- Shuttle 1 Dual Lane</t>
  </si>
  <si>
    <t>Conveyor --- Shuttle 2 Dual Lane</t>
  </si>
  <si>
    <t>Conveyor --- Shuttle 3 Dual Lane</t>
  </si>
  <si>
    <t>Conveyor --- Shuttle 4 Dual Lane</t>
  </si>
  <si>
    <t>Conveyor --- Shuttle 5 Dual Lane</t>
  </si>
  <si>
    <t>Conveyor --- Shuttle 6 Dual Lane</t>
  </si>
  <si>
    <t>Conveyor --- Shuttle 7 Dual Lane</t>
  </si>
  <si>
    <t>Conveyor --- Shuttle 8 Dual Lane</t>
  </si>
  <si>
    <t>Conveyor --- Shuttle 9 Dual Lane</t>
  </si>
  <si>
    <t>Conveyor --- Shuttle 10 Dual Lane</t>
  </si>
  <si>
    <t>Conveyor --- Shuttle 11 Dual Lane</t>
  </si>
  <si>
    <t>Conveyor --- Shuttle 12 Dual Lane</t>
  </si>
  <si>
    <t>Conveyor --- Shuttle 13 Dual Lane</t>
  </si>
  <si>
    <t>Conveyor --- Shuttle 14 Dual Lane</t>
  </si>
  <si>
    <t>Conveyor --- Shuttle 15 Dual Lane</t>
  </si>
  <si>
    <t>Conveyor --- Shuttle 16 Dual Lane</t>
  </si>
  <si>
    <t>Conveyor --- Shuttle 17 Dual Lane</t>
  </si>
  <si>
    <t>Conveyor --- Shuttle 18 Dual Lane</t>
  </si>
  <si>
    <t>Conveyor --- Shuttle 19 Dual Lane</t>
  </si>
  <si>
    <t>Conveyor --- Shuttle 20 Dual Lane</t>
  </si>
  <si>
    <t>Conveyor --- Shuttle 21 Dual Lane</t>
  </si>
  <si>
    <t>Conveyor --- Shuttle 22 Dual Lane</t>
  </si>
  <si>
    <t>Conveyor --- Shuttle 23 Dual Lane</t>
  </si>
  <si>
    <t>Conveyor --- Shuttle 24 Dual Lane</t>
  </si>
  <si>
    <t>Conveyor --- Shuttle 25 Dual Lane</t>
  </si>
  <si>
    <t>Conveyor --- Shuttle 26 Dual Lane</t>
  </si>
  <si>
    <t>Conveyor --- Shuttle 27 Dual Lane</t>
  </si>
  <si>
    <t>Conveyor --- Shuttle 28 Dual Lane</t>
  </si>
  <si>
    <t>Conveyor --- Shuttle 29 Dual Lane</t>
  </si>
  <si>
    <t>Conveyor --- Shuttle 30 Dual Lane</t>
  </si>
  <si>
    <t>Conveyor --- Shuttle 31 Dual Lane</t>
  </si>
  <si>
    <t>Conveyor --- Shuttle 32 Dual Lane</t>
  </si>
  <si>
    <t>Conveyor --- Shuttle 33 Dual Lane</t>
  </si>
  <si>
    <t>Conveyor --- Shuttle 34 Dual Lane</t>
  </si>
  <si>
    <t>Conveyor --- Shuttle 35 Dual Lane</t>
  </si>
  <si>
    <t>Conveyor --- Shuttle 36 Dual Lane</t>
  </si>
  <si>
    <t>Conveyor --- Shuttle 37 Dual Lane</t>
  </si>
  <si>
    <t>Conveyor --- Shuttle 38 Dual Lane</t>
  </si>
  <si>
    <t>Conveyor --- Shuttle 39 Dual Lane</t>
  </si>
  <si>
    <t>Conveyor --- Shuttle 40 Dual Lane</t>
  </si>
  <si>
    <t>Conveyor --- Single 1</t>
  </si>
  <si>
    <t>Conveyor --- Single 2</t>
  </si>
  <si>
    <t>Conveyor --- Single 3</t>
  </si>
  <si>
    <t>Conveyor --- Single 4</t>
  </si>
  <si>
    <t>Conveyor --- Single 5</t>
  </si>
  <si>
    <t>Conveyor --- Single 6</t>
  </si>
  <si>
    <t>Conveyor --- Single 7</t>
  </si>
  <si>
    <t>Conveyor --- Single 8</t>
  </si>
  <si>
    <t>Conveyor --- Single 9</t>
  </si>
  <si>
    <t>Conveyor --- Single 10</t>
  </si>
  <si>
    <t>Conveyor --- Single 11</t>
  </si>
  <si>
    <t>Conveyor --- Single 12</t>
  </si>
  <si>
    <t>Conveyor --- Single 13</t>
  </si>
  <si>
    <t>Conveyor --- Single 14</t>
  </si>
  <si>
    <t>Conveyor --- Single 15</t>
  </si>
  <si>
    <t>Conveyor --- Single 16</t>
  </si>
  <si>
    <t>Conveyor --- Single 17</t>
  </si>
  <si>
    <t>Conveyor --- Single 18</t>
  </si>
  <si>
    <t>Conveyor --- Single 19</t>
  </si>
  <si>
    <t>Conveyor --- Single 20</t>
  </si>
  <si>
    <t>Conveyor --- Single 21</t>
  </si>
  <si>
    <t>Conveyor --- Single 22</t>
  </si>
  <si>
    <t>Conveyor --- Single 23</t>
  </si>
  <si>
    <t>Conveyor --- Single 24</t>
  </si>
  <si>
    <t>Conveyor --- Single 25</t>
  </si>
  <si>
    <t>Conveyor --- Single 26</t>
  </si>
  <si>
    <t>Conveyor --- Single 27</t>
  </si>
  <si>
    <t>Conveyor --- Single 28</t>
  </si>
  <si>
    <t>Conveyor --- Single 29</t>
  </si>
  <si>
    <t>Conveyor --- Single 30</t>
  </si>
  <si>
    <t>Conveyor --- Single 31</t>
  </si>
  <si>
    <t>Conveyor --- Single 32</t>
  </si>
  <si>
    <t>Conveyor --- Single 33</t>
  </si>
  <si>
    <t>Conveyor --- Single 34</t>
  </si>
  <si>
    <t>Conveyor --- Single 35</t>
  </si>
  <si>
    <t>Conveyor --- Single 36</t>
  </si>
  <si>
    <t>Conveyor --- Single 37</t>
  </si>
  <si>
    <t>Conveyor --- Single 38</t>
  </si>
  <si>
    <t>Conveyor --- Single 39</t>
  </si>
  <si>
    <t>Conveyor --- Single 40</t>
  </si>
  <si>
    <t>Conveyor --- Single 41</t>
  </si>
  <si>
    <t>Conveyor --- Single 42</t>
  </si>
  <si>
    <t>Conveyor --- Single 43</t>
  </si>
  <si>
    <t>Conveyor --- Single 44</t>
  </si>
  <si>
    <t>Conveyor --- Single 45</t>
  </si>
  <si>
    <t>Conveyor --- Single 46</t>
  </si>
  <si>
    <t>Conveyor --- Single 47</t>
  </si>
  <si>
    <t>Conveyor --- Single 48</t>
  </si>
  <si>
    <t>Conveyor --- Single 49</t>
  </si>
  <si>
    <t>Conveyor --- Single 50</t>
  </si>
  <si>
    <t>Conveyor --- Single 51</t>
  </si>
  <si>
    <t>Conveyor --- Single 52</t>
  </si>
  <si>
    <t>Conveyor --- Single 53</t>
  </si>
  <si>
    <t>Conveyor --- Single 54</t>
  </si>
  <si>
    <t>Conveyor --- Single 55</t>
  </si>
  <si>
    <t>Conveyor --- Single 56</t>
  </si>
  <si>
    <t>Conveyor --- Single 57</t>
  </si>
  <si>
    <t>Conveyor --- Single 58</t>
  </si>
  <si>
    <t>Conveyor --- Single 59</t>
  </si>
  <si>
    <t>Conveyor --- Single 60</t>
  </si>
  <si>
    <t>Conveyor --- Single 61</t>
  </si>
  <si>
    <t>Conveyor --- Single 62</t>
  </si>
  <si>
    <t>Conveyor --- Single 63</t>
  </si>
  <si>
    <t>Conveyor --- Single 64</t>
  </si>
  <si>
    <t>Conveyor --- Single 65</t>
  </si>
  <si>
    <t>Conveyor --- Single 66</t>
  </si>
  <si>
    <t>Conveyor --- Single 67</t>
  </si>
  <si>
    <t>Conveyor --- Single 68</t>
  </si>
  <si>
    <t>Conveyor --- Single 69</t>
  </si>
  <si>
    <t>Conveyor --- Single 70</t>
  </si>
  <si>
    <t>Conveyor --- Single 71</t>
  </si>
  <si>
    <t>Conveyor --- Single 72</t>
  </si>
  <si>
    <t>Conveyor --- Single 73</t>
  </si>
  <si>
    <t>Conveyor --- Single 74</t>
  </si>
  <si>
    <t>Conveyor --- Single 75</t>
  </si>
  <si>
    <t>Conveyor --- Single 76</t>
  </si>
  <si>
    <t>Conveyor --- Single 77</t>
  </si>
  <si>
    <t>Conveyor --- Single 78</t>
  </si>
  <si>
    <t>Conveyor --- Single 79</t>
  </si>
  <si>
    <t>Conveyor --- Single 80</t>
  </si>
  <si>
    <t>Conveyor --- Single 81</t>
  </si>
  <si>
    <t>Conveyor --- Single 82</t>
  </si>
  <si>
    <t>Conveyor --- Single 83</t>
  </si>
  <si>
    <t>Conveyor --- Single 84</t>
  </si>
  <si>
    <t>Conveyor --- Single 85</t>
  </si>
  <si>
    <t>Conveyor --- Single 86</t>
  </si>
  <si>
    <t>Conveyor --- Single 87</t>
  </si>
  <si>
    <t>Conveyor --- Single 88</t>
  </si>
  <si>
    <t>Conveyor --- Single 89</t>
  </si>
  <si>
    <t>Conveyor --- Single 90</t>
  </si>
  <si>
    <t>Conveyor --- Single 91</t>
  </si>
  <si>
    <t>Conveyor --- Single 92</t>
  </si>
  <si>
    <t>Conveyor --- Single 93</t>
  </si>
  <si>
    <t>Conveyor --- Single 94</t>
  </si>
  <si>
    <t>Conveyor --- Single 95</t>
  </si>
  <si>
    <t>Conveyor --- Single 96</t>
  </si>
  <si>
    <t>Conveyor --- Single 97</t>
  </si>
  <si>
    <t>Conveyor --- Single 98</t>
  </si>
  <si>
    <t>Conveyor --- Single 99</t>
  </si>
  <si>
    <t>Conveyor --- Single 100</t>
  </si>
  <si>
    <t>Conveyor --- Single 101</t>
  </si>
  <si>
    <t>Conveyor --- Single 102</t>
  </si>
  <si>
    <t>Conveyor --- Single 103</t>
  </si>
  <si>
    <t>Conveyor --- Single 104</t>
  </si>
  <si>
    <t>Conveyor --- Single 105</t>
  </si>
  <si>
    <t>Conveyor --- Single 106</t>
  </si>
  <si>
    <t>Conveyor --- Single 107</t>
  </si>
  <si>
    <t>Conveyor --- Single 108</t>
  </si>
  <si>
    <t>Conveyor --- Single 109</t>
  </si>
  <si>
    <t>Conveyor --- Single 110</t>
  </si>
  <si>
    <t>Conveyor --- Single 111</t>
  </si>
  <si>
    <t>Conveyor --- Single 112</t>
  </si>
  <si>
    <t>Conveyor --- Single 113</t>
  </si>
  <si>
    <t>Conveyor --- Single 114</t>
  </si>
  <si>
    <t>Conveyor --- Single 115</t>
  </si>
  <si>
    <t>Conveyor --- Single 116</t>
  </si>
  <si>
    <t>Conveyor --- Single 117</t>
  </si>
  <si>
    <t>Conveyor --- Single 118</t>
  </si>
  <si>
    <t>Conveyor --- Single 119</t>
  </si>
  <si>
    <t>Conveyor --- Single 120</t>
  </si>
  <si>
    <t>Conveyor --- Single 121</t>
  </si>
  <si>
    <t>Conveyor --- Single 122</t>
  </si>
  <si>
    <t>Conveyor --- Single 123</t>
  </si>
  <si>
    <t>Conveyor --- Single 124</t>
  </si>
  <si>
    <t>Conveyor --- Single 125</t>
  </si>
  <si>
    <t>Conveyor --- Single 126</t>
  </si>
  <si>
    <t>Conveyor --- Single 127</t>
  </si>
  <si>
    <t>Conveyor --- Single 128</t>
  </si>
  <si>
    <t>Conveyor --- Single 129</t>
  </si>
  <si>
    <t>Conveyor --- Single 130</t>
  </si>
  <si>
    <t>Conveyor --- Single 131</t>
  </si>
  <si>
    <t>Conveyor --- Single 132</t>
  </si>
  <si>
    <t>Conveyor --- Single 133</t>
  </si>
  <si>
    <t>Conveyor --- Single 134</t>
  </si>
  <si>
    <t>Conveyor --- Single 135</t>
  </si>
  <si>
    <t>Conveyor --- Single 136</t>
  </si>
  <si>
    <t>Conveyor --- Single 137</t>
  </si>
  <si>
    <t>Conveyor --- Single 138</t>
  </si>
  <si>
    <t>Conveyor --- Single 139</t>
  </si>
  <si>
    <t>Conveyor --- Single 140</t>
  </si>
  <si>
    <t>Conveyor --- Single 141</t>
  </si>
  <si>
    <t>Conveyor --- Single 142</t>
  </si>
  <si>
    <t>Conveyor --- Single 143</t>
  </si>
  <si>
    <t>Conveyor --- Single 144</t>
  </si>
  <si>
    <t>Conveyor --- Single 145</t>
  </si>
  <si>
    <t>Conveyor --- Single 146</t>
  </si>
  <si>
    <t>Conveyor --- Single 147</t>
  </si>
  <si>
    <t>Conveyor --- Single 148</t>
  </si>
  <si>
    <t>Conveyor --- Single 149</t>
  </si>
  <si>
    <t>Conveyor --- Single 150</t>
  </si>
  <si>
    <t>Conveyor --- Single 151</t>
  </si>
  <si>
    <t>Conveyor --- Single 152</t>
  </si>
  <si>
    <t>Conveyor --- Single 153</t>
  </si>
  <si>
    <t>Conveyor --- Single 154</t>
  </si>
  <si>
    <t>Conveyor --- Single 155</t>
  </si>
  <si>
    <t>Conveyor --- Single 156</t>
  </si>
  <si>
    <t>Conveyor --- Single 157</t>
  </si>
  <si>
    <t>Conveyor --- Single 158</t>
  </si>
  <si>
    <t>Conveyor --- Single 159</t>
  </si>
  <si>
    <t>Conveyor --- Single 160</t>
  </si>
  <si>
    <t>Conveyor --- Single 161</t>
  </si>
  <si>
    <t>Conveyor --- Single 162</t>
  </si>
  <si>
    <t>Conveyor --- Single 163</t>
  </si>
  <si>
    <t>Conveyor --- Single 164</t>
  </si>
  <si>
    <t>Conveyor --- Single 165</t>
  </si>
  <si>
    <t>Conveyor --- Single 166</t>
  </si>
  <si>
    <t>Conveyor --- Single 167</t>
  </si>
  <si>
    <t>Conveyor --- Single 168</t>
  </si>
  <si>
    <t>Conveyor --- Single 169</t>
  </si>
  <si>
    <t>Conveyor --- Single 170</t>
  </si>
  <si>
    <t>Conveyor --- Turn Table 90° 1</t>
  </si>
  <si>
    <t>Transport Turn Table</t>
  </si>
  <si>
    <t>Conveyor --- Turn Table 90° 2</t>
  </si>
  <si>
    <t>Conveyor --- Turn Table 90° 3</t>
  </si>
  <si>
    <t>Conveyor --- Turn Table 90° 4</t>
  </si>
  <si>
    <t>Conveyor --- Turn Table 90° 5</t>
  </si>
  <si>
    <t>Conveyor --- Turn Table 90° 6</t>
  </si>
  <si>
    <t>Conveyor --- Turn Table 90° 7</t>
  </si>
  <si>
    <t>Conveyor --- Turn Table 90° 8</t>
  </si>
  <si>
    <t>Conveyor --- Turn Table 90° 9</t>
  </si>
  <si>
    <t>Conveyor --- Turn Table 90° 10</t>
  </si>
  <si>
    <t>Conveyor --- Turn Table 90° 11</t>
  </si>
  <si>
    <t>Conveyor --- Turn Table 90° 12</t>
  </si>
  <si>
    <t>Conveyor --- Turn Table 90° 13</t>
  </si>
  <si>
    <t>Conveyor --- Turn Table 90° 14</t>
  </si>
  <si>
    <t>Conveyor --- Turn Table 90° 15</t>
  </si>
  <si>
    <t>Conveyor --- Turn Table 90° 16</t>
  </si>
  <si>
    <t>Conveyor --- Turn Table 90° 17</t>
  </si>
  <si>
    <t>Conveyor --- Turn Table 90° 18</t>
  </si>
  <si>
    <t>Conveyor --- Turn Table 90° 19</t>
  </si>
  <si>
    <t>Conveyor --- Turn Table 90° 20</t>
  </si>
  <si>
    <t>Conveyor --- Turn Table 90° 21</t>
  </si>
  <si>
    <t>Conveyor --- Turn Table 90° 22</t>
  </si>
  <si>
    <t>Conveyor --- Turn Table 90° 23</t>
  </si>
  <si>
    <t>Conveyor --- Turn Table 90° 24</t>
  </si>
  <si>
    <t>Conveyor --- Turn Table 90° 25</t>
  </si>
  <si>
    <t>Conveyor --- Turn Table 90° 26</t>
  </si>
  <si>
    <t>Conveyor --- Turn Table 90° 27</t>
  </si>
  <si>
    <t>Conveyor --- Turn Table 90° 28</t>
  </si>
  <si>
    <t>Conveyor --- Turn Table 90° 29</t>
  </si>
  <si>
    <t>Conveyor --- Turn Table 90° 30</t>
  </si>
  <si>
    <t>Conveyor --- Turn Table 90° 31</t>
  </si>
  <si>
    <t>Conveyor --- Turn Table 90° 32</t>
  </si>
  <si>
    <t>Conveyor --- Turn Table 90° 33</t>
  </si>
  <si>
    <t>Conveyor --- Turn Table 90° 34</t>
  </si>
  <si>
    <t>Conveyor --- Turn Table 90° 35</t>
  </si>
  <si>
    <t>Conveyor --- Turn Table 90° 36</t>
  </si>
  <si>
    <t>Conveyor --- Turn Table 90° 37</t>
  </si>
  <si>
    <t>Conveyor --- Turn Table 90° 38</t>
  </si>
  <si>
    <t>Conveyor --- Turn Table 90° 39</t>
  </si>
  <si>
    <t>Conveyor --- Turn Table 90° 40</t>
  </si>
  <si>
    <t>Conveyor --- Turn Table 90° 41</t>
  </si>
  <si>
    <t>Conveyor --- Turn Table 90° 42</t>
  </si>
  <si>
    <t>Conveyor --- Turn Table 90° 43</t>
  </si>
  <si>
    <t>Conveyor --- Turn Table 90° 44</t>
  </si>
  <si>
    <t>Conveyor --- Turn Table 90° 45</t>
  </si>
  <si>
    <t>Conveyor --- Turn Table 90° 46</t>
  </si>
  <si>
    <t>Conveyor --- Turn Table 90° 47</t>
  </si>
  <si>
    <t>Conveyor --- Turn Table 90° 48</t>
  </si>
  <si>
    <t>Conveyor --- Turn Table 90° 49</t>
  </si>
  <si>
    <t>Conveyor --- Turn Table 90° 50</t>
  </si>
  <si>
    <t>Conveyor --- Turn Table 90° 51</t>
  </si>
  <si>
    <t>Conveyor --- Turn Table 90° 52</t>
  </si>
  <si>
    <t>Conveyor --- Turn Table 90° 53</t>
  </si>
  <si>
    <t>Conveyor --- Turn Table 90° 54</t>
  </si>
  <si>
    <t>Conveyor --- Turn Table 90° 55</t>
  </si>
  <si>
    <t>Conveyor --- Turn Table 90° 56</t>
  </si>
  <si>
    <t>Conveyor --- Turn Table 90° 57</t>
  </si>
  <si>
    <t>Conveyor --- Turn Table 90° 58</t>
  </si>
  <si>
    <t>Conveyor --- Turn Table 90° 59</t>
  </si>
  <si>
    <t>Conveyor --- Turn Table 90° 60</t>
  </si>
  <si>
    <t>Conveyor --- Turn Table 90° 61</t>
  </si>
  <si>
    <t>Conveyor --- Turn Table 90° 62</t>
  </si>
  <si>
    <t>Conveyor --- Turn Table 90° 63</t>
  </si>
  <si>
    <t>Conveyor --- Turn Table 90° 64</t>
  </si>
  <si>
    <t>Cure Oven --- UV 1</t>
  </si>
  <si>
    <t>Curing UV</t>
  </si>
  <si>
    <t>Cure Oven --- UV 2</t>
  </si>
  <si>
    <t>Cure Oven --- UV 3</t>
  </si>
  <si>
    <t>Cure Oven --- UV 4</t>
  </si>
  <si>
    <t>Cure Oven --- UV 5</t>
  </si>
  <si>
    <t>Cure Oven --- UV 6</t>
  </si>
  <si>
    <t>Cure Oven --- UV 7</t>
  </si>
  <si>
    <t>Cure Oven --- UV 8</t>
  </si>
  <si>
    <t>Cure Oven --- UV 9</t>
  </si>
  <si>
    <t>Cure Oven --- UV 10</t>
  </si>
  <si>
    <t>Curing Oven 1</t>
  </si>
  <si>
    <t>Curing</t>
  </si>
  <si>
    <t>Curing Oven 2</t>
  </si>
  <si>
    <t>Curing Oven 3</t>
  </si>
  <si>
    <t>Curing Oven 4</t>
  </si>
  <si>
    <t>Curing Oven 5</t>
  </si>
  <si>
    <t>Curing Oven 6</t>
  </si>
  <si>
    <t>Curing Oven 7</t>
  </si>
  <si>
    <t>Curing Oven 8</t>
  </si>
  <si>
    <t>Curing Oven 9</t>
  </si>
  <si>
    <t>Curing Oven 10</t>
  </si>
  <si>
    <t>Die Attach 1</t>
  </si>
  <si>
    <t>Automatic Placement --- Die</t>
  </si>
  <si>
    <t>Die Attach 2</t>
  </si>
  <si>
    <t>Die Attach 3</t>
  </si>
  <si>
    <t>Die Attach 4</t>
  </si>
  <si>
    <t>Die Attach 5</t>
  </si>
  <si>
    <t>Die Attach 6</t>
  </si>
  <si>
    <t>Die Attach 7</t>
  </si>
  <si>
    <t>Die Attach 8</t>
  </si>
  <si>
    <t>Die Attach 9</t>
  </si>
  <si>
    <t>Die Attach 10</t>
  </si>
  <si>
    <t>Dispensing --- TIM 1</t>
  </si>
  <si>
    <t>Dispensing TIM</t>
  </si>
  <si>
    <t>Dispensing --- TIM 2</t>
  </si>
  <si>
    <t>Dispensing --- TIM 3</t>
  </si>
  <si>
    <t>Dispensing --- TIM 4</t>
  </si>
  <si>
    <t>Dispensing --- TIM 5</t>
  </si>
  <si>
    <t>Dispensing --- TIM 6</t>
  </si>
  <si>
    <t>Dispensing --- TIM 7</t>
  </si>
  <si>
    <t>Dispensing --- TIM 8</t>
  </si>
  <si>
    <t>Dispensing --- TIM 9</t>
  </si>
  <si>
    <t>Dispensing --- TIM 10</t>
  </si>
  <si>
    <t>Dispensing Conformal Coating 1</t>
  </si>
  <si>
    <t>Dispensing Conformal Coating</t>
  </si>
  <si>
    <t>Dispensing Conformal Coating 2</t>
  </si>
  <si>
    <t>Dispensing Conformal Coating 3</t>
  </si>
  <si>
    <t>Dispensing Conformal Coating 4</t>
  </si>
  <si>
    <t>Dispensing Conformal Coating 5</t>
  </si>
  <si>
    <t>Dispensing Conformal Coating 6</t>
  </si>
  <si>
    <t>Dispensing Conformal Coating 7</t>
  </si>
  <si>
    <t>Dispensing Conformal Coating 8</t>
  </si>
  <si>
    <t>Dispensing Conformal Coating 9</t>
  </si>
  <si>
    <t>Dispensing Conformal Coating 10</t>
  </si>
  <si>
    <t>Dispensing Conformal Coating 11</t>
  </si>
  <si>
    <t>Dispensing Conformal Coating 12</t>
  </si>
  <si>
    <t>Dispensing Conformal Coating 13</t>
  </si>
  <si>
    <t>Dispensing Conformal Coating 14</t>
  </si>
  <si>
    <t>Dispensing Conformal Coating 15</t>
  </si>
  <si>
    <t>Dispensing Conformal Coating 16</t>
  </si>
  <si>
    <t>Dispensing Conformal Coating 17</t>
  </si>
  <si>
    <t>Dispensing Conformal Coating 18</t>
  </si>
  <si>
    <t>Dispensing Conformal Coating 19</t>
  </si>
  <si>
    <t>Dispensing Conformal Coating 20</t>
  </si>
  <si>
    <t>Dispensing Conformal Coating 21</t>
  </si>
  <si>
    <t>Dispensing Conformal Coating 22</t>
  </si>
  <si>
    <t>Dispensing Conformal Coating 23</t>
  </si>
  <si>
    <t>Dispensing Conformal Coating 24</t>
  </si>
  <si>
    <t>Dispensing Conformal Coating 25</t>
  </si>
  <si>
    <t>Dispensing Conformal Coating 26</t>
  </si>
  <si>
    <t>Dispensing Conformal Coating 27</t>
  </si>
  <si>
    <t>Dispensing Conformal Coating 28</t>
  </si>
  <si>
    <t>Dispensing Conformal Coating 29</t>
  </si>
  <si>
    <t>Dispensing Conformal Coating 30</t>
  </si>
  <si>
    <t>Dispensing Encapsulant 1</t>
  </si>
  <si>
    <t>Dispensing Encapsulant</t>
  </si>
  <si>
    <t>Dispensing Encapsulant 2</t>
  </si>
  <si>
    <t>Dispensing Encapsulant 3</t>
  </si>
  <si>
    <t>Dispensing Encapsulant 4</t>
  </si>
  <si>
    <t>Dispensing Flux 1</t>
  </si>
  <si>
    <t>Dispensing Flux</t>
  </si>
  <si>
    <t>Dispensing Flux 2</t>
  </si>
  <si>
    <t>Dispensing Flux 3</t>
  </si>
  <si>
    <t>Dispensing Flux 4</t>
  </si>
  <si>
    <t>Dispensing Flux 5</t>
  </si>
  <si>
    <t>Dispensing Flux 6</t>
  </si>
  <si>
    <t>Dispensing Flux 7</t>
  </si>
  <si>
    <t>Dispensing Flux 8</t>
  </si>
  <si>
    <t>Dispensing Glue 1</t>
  </si>
  <si>
    <t>Dispensing Glue</t>
  </si>
  <si>
    <t>Dispensing Glue 2</t>
  </si>
  <si>
    <t>Dispensing Glue 3</t>
  </si>
  <si>
    <t>Dispensing Glue 4</t>
  </si>
  <si>
    <t>Dispensing Glue 5</t>
  </si>
  <si>
    <t>Dispensing Glue 6</t>
  </si>
  <si>
    <t>Dispensing Glue 7</t>
  </si>
  <si>
    <t>Dispensing Glue 8</t>
  </si>
  <si>
    <t>Dispensing Glue 9</t>
  </si>
  <si>
    <t>Dispensing Glue 10</t>
  </si>
  <si>
    <t>Dispensing Glue 11</t>
  </si>
  <si>
    <t>Dispensing Glue 1 Dual Lane</t>
  </si>
  <si>
    <t>Dispensing Glue 2 Dual Lane</t>
  </si>
  <si>
    <t>Dispensing Glue 3 Dual Lane</t>
  </si>
  <si>
    <t>Dispensing Glue 4 Dual Lane</t>
  </si>
  <si>
    <t>Dispensing Glue 5 Dual Lane</t>
  </si>
  <si>
    <t>Dispensing Glue 6 Dual Lane</t>
  </si>
  <si>
    <t>Dispensing Glue 7 Dual Lane</t>
  </si>
  <si>
    <t>Dispensing Glue 8 Dual Lane</t>
  </si>
  <si>
    <t>Dispensing Glue 9 Dual Lane</t>
  </si>
  <si>
    <t>Dispensing Glue 10 Dual Lane</t>
  </si>
  <si>
    <t>Dispensing Glue 11 Dual Lane</t>
  </si>
  <si>
    <t>Dispensing Nanocoating 1</t>
  </si>
  <si>
    <t>Dispensing Nanocoating</t>
  </si>
  <si>
    <t>Dispensing Nanocoating 2</t>
  </si>
  <si>
    <t>Dispensing Nanocoating 3</t>
  </si>
  <si>
    <t>Dispensing Nanocoating 4</t>
  </si>
  <si>
    <t>Dispensing Nanocoating 5</t>
  </si>
  <si>
    <t>Dispensing Nanocoating 6</t>
  </si>
  <si>
    <t>Dispensing Nanocoating 7</t>
  </si>
  <si>
    <t>Dispensing Nanocoating 8</t>
  </si>
  <si>
    <t>Dispensing Nanocoating 9</t>
  </si>
  <si>
    <t>Dispensing Nanocoating 10</t>
  </si>
  <si>
    <t>Dispensing Potting 1</t>
  </si>
  <si>
    <t>Dispensing Potting</t>
  </si>
  <si>
    <t>Dispensing Potting 2</t>
  </si>
  <si>
    <t>Dispensing Potting 3</t>
  </si>
  <si>
    <t>Dispensing Potting 4</t>
  </si>
  <si>
    <t>Dispensing Potting 5</t>
  </si>
  <si>
    <t>Dispensing Potting 6</t>
  </si>
  <si>
    <t>Dispensing Potting 7</t>
  </si>
  <si>
    <t>Dispensing Potting 8</t>
  </si>
  <si>
    <t>Dispensing Potting 9</t>
  </si>
  <si>
    <t>Dispensing Potting 10</t>
  </si>
  <si>
    <t>Dispensing RTV 1</t>
  </si>
  <si>
    <t>Dispensing RTV</t>
  </si>
  <si>
    <t>Dispensing RTV 2</t>
  </si>
  <si>
    <t>Dispensing RTV 3</t>
  </si>
  <si>
    <t>Dispensing RTV 4</t>
  </si>
  <si>
    <t>Dispensing RTV 5</t>
  </si>
  <si>
    <t>Dispensing RTV 6</t>
  </si>
  <si>
    <t>Dispensing RTV 7</t>
  </si>
  <si>
    <t>Dispensing RTV 8</t>
  </si>
  <si>
    <t>Dispensing RTV 9</t>
  </si>
  <si>
    <t>Dispensing RTV 10</t>
  </si>
  <si>
    <t>Dispensing Solder Paste 1</t>
  </si>
  <si>
    <t>Dispensing Solder Pate</t>
  </si>
  <si>
    <t>Dispensing Solder Paste 2</t>
  </si>
  <si>
    <t>Dispensing Solder Paste 3</t>
  </si>
  <si>
    <t>Dispensing Solder Paste 4</t>
  </si>
  <si>
    <t>Dispensing Solder Paste 5</t>
  </si>
  <si>
    <t>Dispensing Solder Paste 6</t>
  </si>
  <si>
    <t>Dispensing Solder Paste 7</t>
  </si>
  <si>
    <t>Dispensing Solder Paste 8</t>
  </si>
  <si>
    <t>Dispensing underfill 1</t>
  </si>
  <si>
    <t>Dispensing Underfill</t>
  </si>
  <si>
    <t>Dispensing underfill 2</t>
  </si>
  <si>
    <t>Dispensing underfill 3</t>
  </si>
  <si>
    <t>Dispensing underfill 4</t>
  </si>
  <si>
    <t>Dispensing underfill 5</t>
  </si>
  <si>
    <t>Dispensing underfill 6</t>
  </si>
  <si>
    <t>Dispensing underfill 7</t>
  </si>
  <si>
    <t>Dispensing underfill 8</t>
  </si>
  <si>
    <t>Dispensing underfill 9</t>
  </si>
  <si>
    <t>Dispensing underfill 10</t>
  </si>
  <si>
    <t>Heat Stake 1</t>
  </si>
  <si>
    <t>Mechanical Assembly</t>
  </si>
  <si>
    <t>Heat Stake 2</t>
  </si>
  <si>
    <t>Heat Stake 3</t>
  </si>
  <si>
    <t>Heat Stake 4</t>
  </si>
  <si>
    <t>Labeling Housing 1</t>
  </si>
  <si>
    <t>Manual Labeling Housing</t>
  </si>
  <si>
    <t>Laser Marker --- PCB 1</t>
  </si>
  <si>
    <t>Labeling</t>
  </si>
  <si>
    <t>Laser Marker --- PCB 2</t>
  </si>
  <si>
    <t>Laser Marker --- PCB 3</t>
  </si>
  <si>
    <t>Laser Marker --- PCB 4</t>
  </si>
  <si>
    <t>Laser Marker --- Plastics 1</t>
  </si>
  <si>
    <t>Laser Marker --- Plastics 2</t>
  </si>
  <si>
    <t>Laser Marker --- Plastics 3</t>
  </si>
  <si>
    <t>Laser Marker --- Plastics 4</t>
  </si>
  <si>
    <t>Lead Forming --- Axial/ Radial Component 1</t>
  </si>
  <si>
    <t>Material Preparation</t>
  </si>
  <si>
    <t>Lead Forming --- Axial/ Radial Component 2</t>
  </si>
  <si>
    <t>Lead Forming --- Axial/ Radial Component 3</t>
  </si>
  <si>
    <t>Lead Forming --- Axial/ Radial Component 4</t>
  </si>
  <si>
    <t>Lead Trimming --- Axial/ Radial Component 1</t>
  </si>
  <si>
    <t>Lead Trimming --- Axial/ Radial Component 2</t>
  </si>
  <si>
    <t>Lead Trimming --- Axial/ Radial Component 3</t>
  </si>
  <si>
    <t>Lead Trimming --- Axial/ Radial Component 4</t>
  </si>
  <si>
    <t>P&amp;P Plastic parts 1</t>
  </si>
  <si>
    <t>Automatic Placement --- Plastics</t>
  </si>
  <si>
    <t>P&amp;P Plastic parts 2</t>
  </si>
  <si>
    <t>P&amp;P Plastic parts 3</t>
  </si>
  <si>
    <t>P&amp;P Plastic parts 4</t>
  </si>
  <si>
    <t>Packaging 1</t>
  </si>
  <si>
    <t>Manual Process</t>
  </si>
  <si>
    <t>Packaging 2</t>
  </si>
  <si>
    <t>Packaging 3</t>
  </si>
  <si>
    <t>Packaging 4</t>
  </si>
  <si>
    <t>PCB Cleaning 1</t>
  </si>
  <si>
    <t>Cleaning PCB</t>
  </si>
  <si>
    <t>PCB Cleaning 2</t>
  </si>
  <si>
    <t>PCB Cleaning 3</t>
  </si>
  <si>
    <t>PCB Cleaning 4</t>
  </si>
  <si>
    <t>PCB Cleaning 5</t>
  </si>
  <si>
    <t>PCB Cleaning 6</t>
  </si>
  <si>
    <t>PCB Cleaning 7</t>
  </si>
  <si>
    <t>PCB Cleaning 8</t>
  </si>
  <si>
    <t>PCB Cleaning 1 Dual Lane</t>
  </si>
  <si>
    <t>PCB Cleaning 2 Dual Lane</t>
  </si>
  <si>
    <t>PCB Cleaning 3 Dual Lane</t>
  </si>
  <si>
    <t>PCB Cleaning 4 Dual Lane</t>
  </si>
  <si>
    <t>PCB Cleaning 5 Dual Lane</t>
  </si>
  <si>
    <t>PCB Cleaning 6 Dual Lane</t>
  </si>
  <si>
    <t>PCB Cleaning 7 Dual Lane</t>
  </si>
  <si>
    <t>PCB Cleaning 8 Dual Lane</t>
  </si>
  <si>
    <t>PCB Destacker 1</t>
  </si>
  <si>
    <t>Transport Destacker</t>
  </si>
  <si>
    <t>PCB Destacker 2</t>
  </si>
  <si>
    <t>PCB Destacker 3</t>
  </si>
  <si>
    <t>PCB Destacker 4</t>
  </si>
  <si>
    <t>PCB Destacker 5</t>
  </si>
  <si>
    <t>PCB Destacker 6</t>
  </si>
  <si>
    <t>PCB Destacker 7</t>
  </si>
  <si>
    <t>PCB Destacker 8</t>
  </si>
  <si>
    <t>PCB Destacker 9</t>
  </si>
  <si>
    <t>PCB Destacker 10</t>
  </si>
  <si>
    <t>PCB Stacker 1</t>
  </si>
  <si>
    <t>Transport Stacker</t>
  </si>
  <si>
    <t>PCB Stacker 2</t>
  </si>
  <si>
    <t>PCB Stacker 3</t>
  </si>
  <si>
    <t>PCB Stacker 4</t>
  </si>
  <si>
    <t>PCB Stacker 5</t>
  </si>
  <si>
    <t>PCB Stacker 6</t>
  </si>
  <si>
    <t>PCB Stacker 7</t>
  </si>
  <si>
    <t>PCB Stacker 8</t>
  </si>
  <si>
    <t>PCB Stacker 9</t>
  </si>
  <si>
    <t>PCB Stacker 10</t>
  </si>
  <si>
    <t>PCBA Buffer FIFO 1</t>
  </si>
  <si>
    <t>Transport Buffer</t>
  </si>
  <si>
    <t>PCBA Buffer FIFO 2</t>
  </si>
  <si>
    <t>PCBA Buffer FIFO 3</t>
  </si>
  <si>
    <t>PCBA Buffer FIFO 4</t>
  </si>
  <si>
    <t>PCBA Buffer FIFO 5</t>
  </si>
  <si>
    <t>PCBA Buffer FIFO 6</t>
  </si>
  <si>
    <t>PCBA Buffer FIFO 7</t>
  </si>
  <si>
    <t>PCBA Buffer FIFO 8</t>
  </si>
  <si>
    <t>PCBA Buffer FIFO 9</t>
  </si>
  <si>
    <t>PCBA Buffer FIFO 10</t>
  </si>
  <si>
    <t>PCBA Buffer FIFO 11</t>
  </si>
  <si>
    <t>PCBA Buffer FIFO 12</t>
  </si>
  <si>
    <t>PCBA Buffer FIFO 13</t>
  </si>
  <si>
    <t>PCBA Buffer FIFO 14</t>
  </si>
  <si>
    <t>PCBA Buffer FIFO 15</t>
  </si>
  <si>
    <t>PCBA Buffer FIFO 1 Dual Lane</t>
  </si>
  <si>
    <t>PCBA Buffer FIFO 2 Dual Lane</t>
  </si>
  <si>
    <t>PCBA Buffer FIFO 3 Dual Lane</t>
  </si>
  <si>
    <t>PCBA Buffer FIFO 4 Dual Lane</t>
  </si>
  <si>
    <t>PCBA Buffer FIFO 5 Dual Lane</t>
  </si>
  <si>
    <t>PCBA Buffer FIFO 6 Dual Lane</t>
  </si>
  <si>
    <t>PCBA Buffer FIFO 7 Dual Lane</t>
  </si>
  <si>
    <t>PCBA Buffer FIFO 8 Dual Lane</t>
  </si>
  <si>
    <t>PCBA Buffer FIFO 9 Dual Lane</t>
  </si>
  <si>
    <t>PCBA Buffer FIFO 10 Dual Lane</t>
  </si>
  <si>
    <t>PCBA Buffer FIFO 11 Dual Lane</t>
  </si>
  <si>
    <t>PCBA Buffer FIFO 12 Dual Lane</t>
  </si>
  <si>
    <t>PCBA Buffer FIFO 13 Dual Lane</t>
  </si>
  <si>
    <t>PCBA Buffer FIFO 14 Dual Lane</t>
  </si>
  <si>
    <t>PCBA Buffer FIFO 15 Dual Lane</t>
  </si>
  <si>
    <t>Pin Stitching 1</t>
  </si>
  <si>
    <t>Pin Stitching</t>
  </si>
  <si>
    <t>Pin Stitching 2</t>
  </si>
  <si>
    <t>Pin Stitching 3</t>
  </si>
  <si>
    <t>Pin Stitching 4</t>
  </si>
  <si>
    <t>Pin Stitching 5</t>
  </si>
  <si>
    <t>Pin Stitching 6</t>
  </si>
  <si>
    <t>Pin Stitching 7</t>
  </si>
  <si>
    <t>Pin Stitching 8</t>
  </si>
  <si>
    <t>Pin Stitching 9</t>
  </si>
  <si>
    <t>Pin Stitching 10</t>
  </si>
  <si>
    <t>Plasma Treatment 1</t>
  </si>
  <si>
    <t>Surface Energy</t>
  </si>
  <si>
    <t>Plasma Treatment 2</t>
  </si>
  <si>
    <t>Plasma Treatment 3</t>
  </si>
  <si>
    <t>Plasma Treatment 4</t>
  </si>
  <si>
    <t>Pre-heating 1</t>
  </si>
  <si>
    <t>Pre-heat</t>
  </si>
  <si>
    <t>Pre-heating 2</t>
  </si>
  <si>
    <t>Pre-heating 3</t>
  </si>
  <si>
    <t>Pre-heating 4</t>
  </si>
  <si>
    <t>Pre-heating 5</t>
  </si>
  <si>
    <t>Pre-heating 6</t>
  </si>
  <si>
    <t>Pre-heating 7</t>
  </si>
  <si>
    <t>Pre-heating 8</t>
  </si>
  <si>
    <t>Pre-heating 9</t>
  </si>
  <si>
    <t>Pre-heating 10</t>
  </si>
  <si>
    <t>Press Fit Machine 1</t>
  </si>
  <si>
    <t>Press Fit</t>
  </si>
  <si>
    <t>Press Fit Machine 2</t>
  </si>
  <si>
    <t>Press Fit Machine 3</t>
  </si>
  <si>
    <t>Press Fit Machine 4</t>
  </si>
  <si>
    <t>Press Fit Machine 5</t>
  </si>
  <si>
    <t>Press Fit Machine 6</t>
  </si>
  <si>
    <t>Press Fit Machine 7</t>
  </si>
  <si>
    <t>Press Fit Machine 8</t>
  </si>
  <si>
    <t>Press Fit Machine 9</t>
  </si>
  <si>
    <t>Press Fit Machine 10</t>
  </si>
  <si>
    <t>Press Fit Machine 11</t>
  </si>
  <si>
    <t>Press Fit Machine 12</t>
  </si>
  <si>
    <t>Reflow Oven w/ Vacuum 1</t>
  </si>
  <si>
    <t>SMT Reflow Vacuum</t>
  </si>
  <si>
    <t>Reflow Oven w/ Vacuum 2</t>
  </si>
  <si>
    <t>Reflow Oven w/ Vacuum 3</t>
  </si>
  <si>
    <t>Reflow Oven w/ Vacuum 4</t>
  </si>
  <si>
    <t>Reflow Oven w/ Vacuum 1 Dual Lane</t>
  </si>
  <si>
    <t>Reflow Oven w/ Vacuum 2 Dual Lane</t>
  </si>
  <si>
    <t>Reflow Oven w/ Vacuum 3 Dual Lane</t>
  </si>
  <si>
    <t>Reflow Oven w/ Vacuum 4 Dual Lane</t>
  </si>
  <si>
    <t>Reflow Oven w/o Vacuum 1</t>
  </si>
  <si>
    <t>SMT Reflow</t>
  </si>
  <si>
    <t>Reflow Oven w/o Vacuum 2</t>
  </si>
  <si>
    <t>Reflow Oven w/o Vacuum 3</t>
  </si>
  <si>
    <t>Reflow Oven w/o Vacuum 4</t>
  </si>
  <si>
    <t>Reflow Oven w/o Vacuum 1 Dual Lane</t>
  </si>
  <si>
    <t>Reflow Oven w/o Vacuum 2 Dual Lane</t>
  </si>
  <si>
    <t>Reflow Oven w/o Vacuum 3 Dual Lane</t>
  </si>
  <si>
    <t>Reflow Oven w/o Vacuum 4 Dual Lane</t>
  </si>
  <si>
    <t>Robot Soldering 1</t>
  </si>
  <si>
    <t>Automatic Soldering</t>
  </si>
  <si>
    <t>Robot Soldering 2</t>
  </si>
  <si>
    <t>Robot Soldering 3</t>
  </si>
  <si>
    <t>Robot Soldering 4</t>
  </si>
  <si>
    <t>Robot Soldering 5</t>
  </si>
  <si>
    <t>Robot Soldering 6</t>
  </si>
  <si>
    <t>Robot Soldering 7</t>
  </si>
  <si>
    <t>Robot Soldering 8</t>
  </si>
  <si>
    <t>Robot Soldering 9</t>
  </si>
  <si>
    <t>Router 1</t>
  </si>
  <si>
    <t>Depaneling</t>
  </si>
  <si>
    <t>Router 2</t>
  </si>
  <si>
    <t>Router 3</t>
  </si>
  <si>
    <t>Router 4</t>
  </si>
  <si>
    <t>Screwing Station 1</t>
  </si>
  <si>
    <t>Screwing</t>
  </si>
  <si>
    <t>Screwing Station 2</t>
  </si>
  <si>
    <t>Screwing Station 3</t>
  </si>
  <si>
    <t>Screwing Station 4</t>
  </si>
  <si>
    <t>Screwing Station 5</t>
  </si>
  <si>
    <t>Screwing Station 6</t>
  </si>
  <si>
    <t>Screwing Station 7</t>
  </si>
  <si>
    <t>Screwing Station 8</t>
  </si>
  <si>
    <t>Screwing Station 9</t>
  </si>
  <si>
    <t>Screwing Station 10</t>
  </si>
  <si>
    <t>Screwing Station 11</t>
  </si>
  <si>
    <t>Screwing Station 12</t>
  </si>
  <si>
    <t>Screwing Station 13</t>
  </si>
  <si>
    <t>Screwing Station 14</t>
  </si>
  <si>
    <t>Selective Solder 1</t>
  </si>
  <si>
    <t>THT soldering</t>
  </si>
  <si>
    <t>Selective Solder 2</t>
  </si>
  <si>
    <t>Selective Solder 3</t>
  </si>
  <si>
    <t>Selective Solder 4</t>
  </si>
  <si>
    <t>Automatic Placement --- SMT</t>
  </si>
  <si>
    <t>SMT P&amp;P 1 Dual Lane</t>
  </si>
  <si>
    <t>SMT P&amp;P 2 Dual Lane</t>
  </si>
  <si>
    <t>SMT P&amp;P 3 Dual Lane</t>
  </si>
  <si>
    <t>SMT P&amp;P 4 Dual Lane</t>
  </si>
  <si>
    <t>SMT P&amp;P 5 Dual Lane</t>
  </si>
  <si>
    <t>SMT P&amp;P 6 Dual Lane</t>
  </si>
  <si>
    <t>SMT P&amp;P 7 Dual Lane</t>
  </si>
  <si>
    <t>SMT P&amp;P 8 Dual Lane</t>
  </si>
  <si>
    <t>SMT P&amp;P 9 Dual Lane</t>
  </si>
  <si>
    <t>SMT P&amp;P 10 Dual Lane</t>
  </si>
  <si>
    <t>SMT P&amp;P 11 Dual Lane</t>
  </si>
  <si>
    <t>SMT P&amp;P 12 Dual Lane</t>
  </si>
  <si>
    <t>SMT P&amp;P 13 Dual Lane</t>
  </si>
  <si>
    <t>SMT P&amp;P 14 Dual Lane</t>
  </si>
  <si>
    <t>SMT P&amp;P 15 Dual Lane</t>
  </si>
  <si>
    <t>SMT P&amp;P 16 Dual Lane</t>
  </si>
  <si>
    <t>SMT P&amp;P 17 Dual Lane</t>
  </si>
  <si>
    <t>SMT P&amp;P 18 Dual Lane</t>
  </si>
  <si>
    <t>SMT P&amp;P 19 Dual Lane</t>
  </si>
  <si>
    <t>SMT P&amp;P 20 Dual Lane</t>
  </si>
  <si>
    <t>SMT P&amp;P 21 Dual Lane</t>
  </si>
  <si>
    <t>SMT P&amp;P 22 Dual Lane</t>
  </si>
  <si>
    <t>SMT P&amp;P 23 Dual Lane</t>
  </si>
  <si>
    <t>SMT P&amp;P 24 Dual Lane</t>
  </si>
  <si>
    <t>SMT P&amp;P 25 Dual Lane</t>
  </si>
  <si>
    <t>SMT P&amp;P 26 Dual Lane</t>
  </si>
  <si>
    <t>SMT P&amp;P 27 Dual Lane</t>
  </si>
  <si>
    <t>SMT P&amp;P 28 Dual Lane</t>
  </si>
  <si>
    <t>SMT P&amp;P 29 Dual Lane</t>
  </si>
  <si>
    <t>SMT P&amp;P 30 Dual Lane</t>
  </si>
  <si>
    <t>SMT P&amp;P 31 Dual Lane</t>
  </si>
  <si>
    <t>SMT P&amp;P 32 Dual Lane</t>
  </si>
  <si>
    <t>SMT P&amp;P 33 Dual Lane</t>
  </si>
  <si>
    <t>SMT P&amp;P 34 Dual Lane</t>
  </si>
  <si>
    <t>SMT P&amp;P 35 Dual Lane</t>
  </si>
  <si>
    <t>SMT P&amp;P 36 Dual Lane</t>
  </si>
  <si>
    <t>SMT P&amp;P 37 Dual Lane</t>
  </si>
  <si>
    <t>SMT P&amp;P 38 Dual Lane</t>
  </si>
  <si>
    <t>SMT P&amp;P 39 Dual Lane</t>
  </si>
  <si>
    <t>SMT P&amp;P 40 Dual Lane</t>
  </si>
  <si>
    <t>SMT P&amp;P 41 Dual Lane</t>
  </si>
  <si>
    <t>SMT P&amp;P 42 Dual Lane</t>
  </si>
  <si>
    <t>SMT P&amp;P 43 Dual Lane</t>
  </si>
  <si>
    <t>SMT P&amp;P 44 Dual Lane</t>
  </si>
  <si>
    <t>SMT P&amp;P 45 Dual Lane</t>
  </si>
  <si>
    <t>SMT P&amp;P 46 Dual Lane</t>
  </si>
  <si>
    <t>SMT P&amp;P 47 Dual Lane</t>
  </si>
  <si>
    <t>SMT P&amp;P 48 Dual Lane</t>
  </si>
  <si>
    <t>SMT P&amp;P 49 Dual Lane</t>
  </si>
  <si>
    <t>SMT P&amp;P 50 Dual Lane</t>
  </si>
  <si>
    <t>SMT P&amp;P 51 Dual Lane</t>
  </si>
  <si>
    <t>SMT P&amp;P 52 Dual Lane</t>
  </si>
  <si>
    <t>SMT P&amp;P 53 Dual Lane</t>
  </si>
  <si>
    <t>SMT P&amp;P 54 Dual Lane</t>
  </si>
  <si>
    <t>SMT P&amp;P 55 Dual Lane</t>
  </si>
  <si>
    <t>SMT P&amp;P 56 Dual Lane</t>
  </si>
  <si>
    <t>SMT P&amp;P 57 Dual Lane</t>
  </si>
  <si>
    <t>SMT P&amp;P 58 Dual Lane</t>
  </si>
  <si>
    <t>SMT P&amp;P 59 Dual Lane</t>
  </si>
  <si>
    <t>SMT P&amp;P 60 Dual Lane</t>
  </si>
  <si>
    <t>Solder Paste Printer 1</t>
  </si>
  <si>
    <t>Solder Paste Printing</t>
  </si>
  <si>
    <t>Solder Paste Printer 2</t>
  </si>
  <si>
    <t>Solder Paste Printer 3</t>
  </si>
  <si>
    <t>Solder Paste Printer 4</t>
  </si>
  <si>
    <t>Solder Paste Printer 5</t>
  </si>
  <si>
    <t>Solder Paste Printer 6</t>
  </si>
  <si>
    <t>Solder Paste Printer 7</t>
  </si>
  <si>
    <t>Solder Paste Printer 8</t>
  </si>
  <si>
    <t>Solder Paste Printer 1 Dual Lane</t>
  </si>
  <si>
    <t>Solder Paste Printer 2 Dual Lane</t>
  </si>
  <si>
    <t>Solder Paste Printer 3 Dual Lane</t>
  </si>
  <si>
    <t>Solder Paste Printer 4 Dual Lane</t>
  </si>
  <si>
    <t>Solder Paste Printer 5 Dual Lane</t>
  </si>
  <si>
    <t>Solder Paste Printer 6 Dual Lane</t>
  </si>
  <si>
    <t>Solder Paste Printer 7 Dual Lane</t>
  </si>
  <si>
    <t>Solder Paste Printer 8 Dual Lane</t>
  </si>
  <si>
    <t>SPI 3D 1</t>
  </si>
  <si>
    <t>Automatic Solder Paste Inspection</t>
  </si>
  <si>
    <t>SPI 3D 2</t>
  </si>
  <si>
    <t>SPI 3D 3</t>
  </si>
  <si>
    <t>SPI 3D 4</t>
  </si>
  <si>
    <t>SPI 3D 5</t>
  </si>
  <si>
    <t>SPI 3D 6</t>
  </si>
  <si>
    <t>SPI 3D 7</t>
  </si>
  <si>
    <t>SPI 3D 8</t>
  </si>
  <si>
    <t>SPI 3D 1 Dual Lane</t>
  </si>
  <si>
    <t>SPI 3D 2 Dual Lane</t>
  </si>
  <si>
    <t>SPI 3D 3 Dual Lane</t>
  </si>
  <si>
    <t>SPI 3D 4 Dual Lane</t>
  </si>
  <si>
    <t>SPI 3D 5 Dual Lane</t>
  </si>
  <si>
    <t>SPI 3D 6 Dual Lane</t>
  </si>
  <si>
    <t>SPI 3D 7 Dual Lane</t>
  </si>
  <si>
    <t>SPI 3D 8 Dual Lane</t>
  </si>
  <si>
    <t>Tester --- Calibration w/auto loading/unloading 1</t>
  </si>
  <si>
    <t>Calibration in-line</t>
  </si>
  <si>
    <t>Tester --- Calibration w/auto loading/unloading 2</t>
  </si>
  <si>
    <t>Tester --- Calibration w/auto loading/unloading 3</t>
  </si>
  <si>
    <t>Tester --- Calibration w/auto loading/unloading 4</t>
  </si>
  <si>
    <t>Tester --- Calibration w/auto loading/unloading 5</t>
  </si>
  <si>
    <t>Tester --- Calibration w/auto loading/unloading 6</t>
  </si>
  <si>
    <t>Tester --- Calibration w/auto loading/unloading 7</t>
  </si>
  <si>
    <t>Tester --- Calibration w/auto loading/unloading 8</t>
  </si>
  <si>
    <t>Tester --- Calibration w/auto loading/unloading 9</t>
  </si>
  <si>
    <t>Tester --- Calibration w/auto loading/unloading 10</t>
  </si>
  <si>
    <t>Tester --- Calibration w/manual loading/unloading 1</t>
  </si>
  <si>
    <t>Calibration off-line</t>
  </si>
  <si>
    <t>Tester --- Calibration w/manual loading/unloading 2</t>
  </si>
  <si>
    <t>Tester --- Calibration w/manual loading/unloading 3</t>
  </si>
  <si>
    <t>Tester --- Calibration w/manual loading/unloading 4</t>
  </si>
  <si>
    <t>Tester --- Calibration w/manual loading/unloading 5</t>
  </si>
  <si>
    <t>Tester --- Calibration w/manual loading/unloading 6</t>
  </si>
  <si>
    <t>Tester --- Calibration w/manual loading/unloading 7</t>
  </si>
  <si>
    <t>Tester --- Calibration w/manual loading/unloading 8</t>
  </si>
  <si>
    <t>Tester --- Calibration w/manual loading/unloading 9</t>
  </si>
  <si>
    <t>Tester --- Calibration w/manual loading/unloading 10</t>
  </si>
  <si>
    <t>Tester --- End Of Line w/auto loading/unloading 1</t>
  </si>
  <si>
    <t>EOL in-line</t>
  </si>
  <si>
    <t>Tester --- End Of Line w/auto loading/unloading 2</t>
  </si>
  <si>
    <t>Tester --- End Of Line w/auto loading/unloading 3</t>
  </si>
  <si>
    <t>Tester --- End Of Line w/auto loading/unloading 4</t>
  </si>
  <si>
    <t>Tester --- End Of Line w/auto loading/unloading 5</t>
  </si>
  <si>
    <t>Tester --- End Of Line w/auto loading/unloading 6</t>
  </si>
  <si>
    <t>Tester --- End Of Line w/auto loading/unloading 7</t>
  </si>
  <si>
    <t>Tester --- End Of Line w/auto loading/unloading 8</t>
  </si>
  <si>
    <t>Tester --- End Of Line w/auto loading/unloading 9</t>
  </si>
  <si>
    <t>Tester --- End Of Line w/auto loading/unloading 10</t>
  </si>
  <si>
    <t>Tester --- End Of Line w/manual loading/unloading 1</t>
  </si>
  <si>
    <t>EOL off-line</t>
  </si>
  <si>
    <t>Tester --- End Of Line w/manual loading/unloading 2</t>
  </si>
  <si>
    <t>Tester --- End Of Line w/manual loading/unloading 3</t>
  </si>
  <si>
    <t>Tester --- End Of Line w/manual loading/unloading 4</t>
  </si>
  <si>
    <t>Tester --- End Of Line w/manual loading/unloading 5</t>
  </si>
  <si>
    <t>Tester --- End Of Line w/manual loading/unloading 6</t>
  </si>
  <si>
    <t>Tester --- End Of Line w/manual loading/unloading 7</t>
  </si>
  <si>
    <t>Tester --- End Of Line w/manual loading/unloading 8</t>
  </si>
  <si>
    <t>Tester --- End Of Line w/manual loading/unloading 9</t>
  </si>
  <si>
    <t>Tester --- End Of Line w/manual loading/unloading 10</t>
  </si>
  <si>
    <t>Tester --- Flying Probe 1</t>
  </si>
  <si>
    <t>Flying Probe</t>
  </si>
  <si>
    <t>Tester --- Functional Verification w/auto loading/unloading 1</t>
  </si>
  <si>
    <t>FVT in-line</t>
  </si>
  <si>
    <t>Tester --- Functional Verification w/auto loading/unloading 2</t>
  </si>
  <si>
    <t>Tester --- Functional Verification w/auto loading/unloading 3</t>
  </si>
  <si>
    <t>Tester --- Functional Verification w/auto loading/unloading 4</t>
  </si>
  <si>
    <t>Tester --- Functional Verification w/auto loading/unloading 5</t>
  </si>
  <si>
    <t>Tester --- Functional Verification w/auto loading/unloading 6</t>
  </si>
  <si>
    <t>Tester --- Functional Verification w/auto loading/unloading 7</t>
  </si>
  <si>
    <t>Tester --- Functional Verification w/auto loading/unloading 8</t>
  </si>
  <si>
    <t>Tester --- Functional Verification w/auto loading/unloading 9</t>
  </si>
  <si>
    <t>Tester --- Functional Verification w/auto loading/unloading 10</t>
  </si>
  <si>
    <t>Tester --- Functional Verification w/auto loading/unloading 11</t>
  </si>
  <si>
    <t>Tester --- Functional Verification w/auto loading/unloading 12</t>
  </si>
  <si>
    <t>Tester --- Functional Verification w/auto loading/unloading 13</t>
  </si>
  <si>
    <t>Tester --- Functional Verification w/auto loading/unloading 14</t>
  </si>
  <si>
    <t>Tester --- Functional Verification w/auto loading/unloading 15</t>
  </si>
  <si>
    <t>Tester --- Functional Verification w/manual loading/unloading 1</t>
  </si>
  <si>
    <t>FVT off-line</t>
  </si>
  <si>
    <t>Tester --- Functional Verification w/manual loading/unloading 2</t>
  </si>
  <si>
    <t>Tester --- Functional Verification w/manual loading/unloading 3</t>
  </si>
  <si>
    <t>Tester --- Functional Verification w/manual loading/unloading 4</t>
  </si>
  <si>
    <t>Tester --- Functional Verification w/manual loading/unloading 5</t>
  </si>
  <si>
    <t>Tester --- Functional Verification w/manual loading/unloading 6</t>
  </si>
  <si>
    <t>Tester --- Functional Verification w/manual loading/unloading 7</t>
  </si>
  <si>
    <t>Tester --- Functional Verification w/manual loading/unloading 8</t>
  </si>
  <si>
    <t>Tester --- Functional Verification w/manual loading/unloading 9</t>
  </si>
  <si>
    <t>Tester --- Functional Verification w/manual loading/unloading 10</t>
  </si>
  <si>
    <t>Tester --- Height Measurement w/auto loading/unloading 1</t>
  </si>
  <si>
    <t>Height measurement in-line</t>
  </si>
  <si>
    <t>Tester --- Height Measurement w/auto loading/unloading 2</t>
  </si>
  <si>
    <t>Tester --- Height Measurement w/auto loading/unloading 3</t>
  </si>
  <si>
    <t>Tester --- Height Measurement w/auto loading/unloading 4</t>
  </si>
  <si>
    <t>Tester --- Height Measurement w/manual loading/unloading 1</t>
  </si>
  <si>
    <t>Height measurement off-line</t>
  </si>
  <si>
    <t>Tester --- Height Measurement w/manual loading/unloading 2</t>
  </si>
  <si>
    <t>Tester --- Height Measurement w/manual loading/unloading 3</t>
  </si>
  <si>
    <t>Tester --- Height Measurement w/manual loading/unloading 4</t>
  </si>
  <si>
    <t>Tester --- Hi Pot w/auto loading/unloading 1</t>
  </si>
  <si>
    <t>Hi-Pot in-line</t>
  </si>
  <si>
    <t>Tester --- Hi Pot w/auto loading/unloading 2</t>
  </si>
  <si>
    <t>Tester --- Hi Pot w/auto loading/unloading 3</t>
  </si>
  <si>
    <t>Tester --- Hi Pot w/auto loading/unloading 4</t>
  </si>
  <si>
    <t>Tester --- Hi Pot w/auto loading/unloading 5</t>
  </si>
  <si>
    <t>Tester --- Hi Pot w/auto loading/unloading 6</t>
  </si>
  <si>
    <t>Tester --- Hi Pot w/auto loading/unloading 7</t>
  </si>
  <si>
    <t>Tester --- Hi Pot w/auto loading/unloading 8</t>
  </si>
  <si>
    <t>Tester --- Hi Pot w/auto loading/unloading 9</t>
  </si>
  <si>
    <t>Tester --- Hi Pot w/auto loading/unloading 10</t>
  </si>
  <si>
    <t>Tester --- Hi Pot w/manual loading/unloading 1</t>
  </si>
  <si>
    <t>Hi-Pot off-line</t>
  </si>
  <si>
    <t>Tester --- Hi Pot w/manual loading/unloading 2</t>
  </si>
  <si>
    <t>Tester --- Hi Pot w/manual loading/unloading 3</t>
  </si>
  <si>
    <t>Tester --- Hi Pot w/manual loading/unloading 4</t>
  </si>
  <si>
    <t>Tester --- Hi Pot w/manual loading/unloading 5</t>
  </si>
  <si>
    <t>Tester --- Hi Pot w/manual loading/unloading 6</t>
  </si>
  <si>
    <t>Tester --- Hi Pot w/manual loading/unloading 7</t>
  </si>
  <si>
    <t>Tester --- Hi Pot w/manual loading/unloading 8</t>
  </si>
  <si>
    <t>Tester --- Hi Pot w/manual loading/unloading 9</t>
  </si>
  <si>
    <t>Tester --- Hi Pot w/manual loading/unloading 10</t>
  </si>
  <si>
    <t>Tester --- In Circuit Test w/auto loading/unloading 1</t>
  </si>
  <si>
    <t>ICT in-line</t>
  </si>
  <si>
    <t>Tester --- In Circuit Test w/auto loading/unloading 2</t>
  </si>
  <si>
    <t>Tester --- In Circuit Test w/auto loading/unloading 3</t>
  </si>
  <si>
    <t>Tester --- In Circuit Test w/auto loading/unloading 4</t>
  </si>
  <si>
    <t>Tester --- In Circuit Test w/auto loading/unloading 5</t>
  </si>
  <si>
    <t>Tester --- In Circuit Test w/auto loading/unloading 6</t>
  </si>
  <si>
    <t>Tester --- In Circuit Test w/auto loading/unloading 7</t>
  </si>
  <si>
    <t>Tester --- In Circuit Test w/auto loading/unloading 8</t>
  </si>
  <si>
    <t>Tester --- In Circuit Test w/auto loading/unloading 9</t>
  </si>
  <si>
    <t>Tester --- In Circuit Test w/auto loading/unloading 10</t>
  </si>
  <si>
    <t>Tester --- In Circuit Test w/auto loading/unloading 11</t>
  </si>
  <si>
    <t>Tester --- In Circuit Test w/auto loading/unloading 12</t>
  </si>
  <si>
    <t>Tester --- In Circuit Test w/auto loading/unloading 13</t>
  </si>
  <si>
    <t>Tester --- In Circuit Test w/auto loading/unloading 14</t>
  </si>
  <si>
    <t>Tester --- In Circuit Test w/auto loading/unloading 15</t>
  </si>
  <si>
    <t>Tester --- In Circuit Test w/auto loading/unloading 16</t>
  </si>
  <si>
    <t>Tester --- In Circuit Test w/auto loading/unloading 17</t>
  </si>
  <si>
    <t>Tester --- In Circuit Test w/auto loading/unloading 18</t>
  </si>
  <si>
    <t>Tester --- In Circuit Test w/auto loading/unloading 19</t>
  </si>
  <si>
    <t>Tester --- In Circuit Test w/auto loading/unloading 20</t>
  </si>
  <si>
    <t>Tester --- In Circuit Test w/manual loading/unloading 1</t>
  </si>
  <si>
    <t>ICT off-line</t>
  </si>
  <si>
    <t>Tester --- In Circuit Test w/manual loading/unloading 2</t>
  </si>
  <si>
    <t>Tester --- In Circuit Test w/manual loading/unloading 3</t>
  </si>
  <si>
    <t>Tester --- In Circuit Test w/manual loading/unloading 4</t>
  </si>
  <si>
    <t>Tester --- In Circuit Test w/manual loading/unloading 5</t>
  </si>
  <si>
    <t>Tester --- In Circuit Test w/manual loading/unloading 6</t>
  </si>
  <si>
    <t>Tester --- In Circuit Test w/manual loading/unloading 7</t>
  </si>
  <si>
    <t>Tester --- In Circuit Test w/manual loading/unloading 8</t>
  </si>
  <si>
    <t>Tester --- In Circuit Test w/manual loading/unloading 9</t>
  </si>
  <si>
    <t>Tester --- In Circuit Test w/manual loading/unloading 10</t>
  </si>
  <si>
    <t>Tester --- In Circuit Test w/manual loading/unloading 11</t>
  </si>
  <si>
    <t>Tester --- In Circuit Test w/manual loading/unloading 12</t>
  </si>
  <si>
    <t>Tester --- In Circuit Test w/manual loading/unloading 13</t>
  </si>
  <si>
    <t>Tester --- In Circuit Test w/manual loading/unloading 14</t>
  </si>
  <si>
    <t>Tester --- In Circuit Test w/manual loading/unloading 15</t>
  </si>
  <si>
    <t>Tester --- In Circuit Test w/manual loading/unloading 16</t>
  </si>
  <si>
    <t>Tester --- In Circuit Test w/manual loading/unloading 17</t>
  </si>
  <si>
    <t>Tester --- In Circuit Test w/manual loading/unloading 18</t>
  </si>
  <si>
    <t>Tester --- In Circuit Test w/manual loading/unloading 19</t>
  </si>
  <si>
    <t>Tester --- In Circuit Test w/manual loading/unloading 20</t>
  </si>
  <si>
    <t>Tester --- Programing/Flashing w/auto loading/unloading 1</t>
  </si>
  <si>
    <t>Programming in-line</t>
  </si>
  <si>
    <t>Tester --- Programing/Flashing w/auto loading/unloading 2</t>
  </si>
  <si>
    <t>Tester --- Programing/Flashing w/auto loading/unloading 3</t>
  </si>
  <si>
    <t>Tester --- Programing/Flashing w/auto loading/unloading 4</t>
  </si>
  <si>
    <t>Tester --- Programing/Flashing w/auto loading/unloading 5</t>
  </si>
  <si>
    <t>Tester --- Programing/Flashing w/auto loading/unloading 6</t>
  </si>
  <si>
    <t>Tester --- Programing/Flashing w/auto loading/unloading 7</t>
  </si>
  <si>
    <t>Tester --- Programing/Flashing w/auto loading/unloading 8</t>
  </si>
  <si>
    <t>Tester --- Programing/Flashing w/auto loading/unloading 9</t>
  </si>
  <si>
    <t>Tester --- Programing/Flashing w/auto loading/unloading 10</t>
  </si>
  <si>
    <t>Tester --- Programing/Flashing w/auto loading/unloading 11</t>
  </si>
  <si>
    <t>Tester --- Programing/Flashing w/auto loading/unloading 12</t>
  </si>
  <si>
    <t>Tester --- Programing/Flashing w/auto loading/unloading 13</t>
  </si>
  <si>
    <t>Tester --- Programing/Flashing w/auto loading/unloading 14</t>
  </si>
  <si>
    <t>Tester --- Programing/Flashing w/auto loading/unloading 15</t>
  </si>
  <si>
    <t>Tester --- Programing/Flashing w/auto loading/unloading 16</t>
  </si>
  <si>
    <t>Tester --- Programing/Flashing w/auto loading/unloading 17</t>
  </si>
  <si>
    <t>Tester --- Programing/Flashing w/auto loading/unloading 18</t>
  </si>
  <si>
    <t>Tester --- Programing/Flashing w/auto loading/unloading 19</t>
  </si>
  <si>
    <t>Tester --- Programing/Flashing w/auto loading/unloading 20</t>
  </si>
  <si>
    <t>Tester --- Programing/Flashing w/manual loading/unloading 1</t>
  </si>
  <si>
    <t>Programming off-line</t>
  </si>
  <si>
    <t>Tester --- Programing/Flashing w/manual loading/unloading 2</t>
  </si>
  <si>
    <t>Tester --- Programing/Flashing w/manual loading/unloading 3</t>
  </si>
  <si>
    <t>Tester --- Programing/Flashing w/manual loading/unloading 4</t>
  </si>
  <si>
    <t>Tester --- Programing/Flashing w/manual loading/unloading 5</t>
  </si>
  <si>
    <t>Tester --- Programing/Flashing w/manual loading/unloading 6</t>
  </si>
  <si>
    <t>Tester --- Programing/Flashing w/manual loading/unloading 7</t>
  </si>
  <si>
    <t>Tester --- Programing/Flashing w/manual loading/unloading 8</t>
  </si>
  <si>
    <t>Tester --- Programing/Flashing w/manual loading/unloading 9</t>
  </si>
  <si>
    <t>Tester --- Programing/Flashing w/manual loading/unloading 10</t>
  </si>
  <si>
    <t>Tester --- Programing/Flashing w/manual loading/unloading 11</t>
  </si>
  <si>
    <t>Tester --- Programing/Flashing w/manual loading/unloading 12</t>
  </si>
  <si>
    <t>Tester --- Programing/Flashing w/manual loading/unloading 13</t>
  </si>
  <si>
    <t>Tester --- Programing/Flashing w/manual loading/unloading 14</t>
  </si>
  <si>
    <t>Tester --- Programing/Flashing w/manual loading/unloading 15</t>
  </si>
  <si>
    <t>Tester --- Programing/Flashing w/manual loading/unloading 16</t>
  </si>
  <si>
    <t>Tester --- Programing/Flashing w/manual loading/unloading 17</t>
  </si>
  <si>
    <t>Tester --- Programing/Flashing w/manual loading/unloading 18</t>
  </si>
  <si>
    <t>Tester --- Programing/Flashing w/manual loading/unloading 19</t>
  </si>
  <si>
    <t>Tester --- Programing/Flashing w/manual loading/unloading 20</t>
  </si>
  <si>
    <t>Tester --- Programing/Flashing w/manual loading/unloading 21</t>
  </si>
  <si>
    <t>Tester --- Programing/Flashing w/manual loading/unloading 22</t>
  </si>
  <si>
    <t>Tester --- Programing/Flashing w/manual loading/unloading 23</t>
  </si>
  <si>
    <t>Tester --- Programing/Flashing w/manual loading/unloading 24</t>
  </si>
  <si>
    <t>Tester --- Programing/Flashing w/manual loading/unloading 25</t>
  </si>
  <si>
    <t>Tester --- Programing/Flashing w/manual loading/unloading 26</t>
  </si>
  <si>
    <t>Tester --- Programing/Flashing w/manual loading/unloading 27</t>
  </si>
  <si>
    <t>Tester --- Programing/Flashing w/manual loading/unloading 28</t>
  </si>
  <si>
    <t>Tester --- Programing/Flashing w/manual loading/unloading 29</t>
  </si>
  <si>
    <t>Tester --- Programing/Flashing w/manual loading/unloading 30</t>
  </si>
  <si>
    <t>Tester --- Resistance Check w/auto loading/unloading 1</t>
  </si>
  <si>
    <t>Resistance Test in-line</t>
  </si>
  <si>
    <t>Tester --- Resistance Check w/auto loading/unloading 2</t>
  </si>
  <si>
    <t>Tester --- Resistance Check w/auto loading/unloading 3</t>
  </si>
  <si>
    <t>Tester --- Resistance Check w/auto loading/unloading 4</t>
  </si>
  <si>
    <t>Tester --- Resistance Check w/manual loading/unloading 1</t>
  </si>
  <si>
    <t>Resistance Test off-line</t>
  </si>
  <si>
    <t>Tester --- Resistance Check w/manual loading/unloading 2</t>
  </si>
  <si>
    <t>Tester --- Resistance Check w/manual loading/unloading 3</t>
  </si>
  <si>
    <t>Tester --- Resistance Check w/manual loading/unloading 4</t>
  </si>
  <si>
    <t>THT P&amp;P 1</t>
  </si>
  <si>
    <t>Automatic Placement --- THT</t>
  </si>
  <si>
    <t>THT P&amp;P 2</t>
  </si>
  <si>
    <t>THT P&amp;P 3</t>
  </si>
  <si>
    <t>THT P&amp;P 4</t>
  </si>
  <si>
    <t>THT P&amp;P 5</t>
  </si>
  <si>
    <t>THT P&amp;P 6</t>
  </si>
  <si>
    <t>THT P&amp;P 7</t>
  </si>
  <si>
    <t>THT P&amp;P 8</t>
  </si>
  <si>
    <t>THT P&amp;P 9</t>
  </si>
  <si>
    <t>THT P&amp;P 10</t>
  </si>
  <si>
    <t>THT P&amp;P 11</t>
  </si>
  <si>
    <t>THT P&amp;P 12</t>
  </si>
  <si>
    <t>THT P&amp;P 13</t>
  </si>
  <si>
    <t>THT P&amp;P 14</t>
  </si>
  <si>
    <t>THT P&amp;P 15</t>
  </si>
  <si>
    <t>THT P&amp;P 16</t>
  </si>
  <si>
    <t>THT P&amp;P 17</t>
  </si>
  <si>
    <t>THT P&amp;P 18</t>
  </si>
  <si>
    <t>THT P&amp;P 19</t>
  </si>
  <si>
    <t>THT P&amp;P 20</t>
  </si>
  <si>
    <t>THT P&amp;P 21</t>
  </si>
  <si>
    <t>THT P&amp;P 22</t>
  </si>
  <si>
    <t>THT P&amp;P 23</t>
  </si>
  <si>
    <t>THT P&amp;P 24</t>
  </si>
  <si>
    <t>THT P&amp;P 25</t>
  </si>
  <si>
    <t>THT P&amp;P 26</t>
  </si>
  <si>
    <t>THT P&amp;P 27</t>
  </si>
  <si>
    <t>THT P&amp;P 28</t>
  </si>
  <si>
    <t>THT P&amp;P 29</t>
  </si>
  <si>
    <t>THT P&amp;P 30</t>
  </si>
  <si>
    <t>Tooling Cleaning 1</t>
  </si>
  <si>
    <t>Cleaning --- Wave/Selective Solder Pallet</t>
  </si>
  <si>
    <t>Tooling Cleaning 2</t>
  </si>
  <si>
    <t>Tooling Cleaning 3</t>
  </si>
  <si>
    <t>Tooling Cleaning 4</t>
  </si>
  <si>
    <t>Washer Machine --- PCBA 1</t>
  </si>
  <si>
    <t>Cleaning PCBA</t>
  </si>
  <si>
    <t>Washer Machine --- PCBA 2</t>
  </si>
  <si>
    <t>Washer Machine --- PCBA 3</t>
  </si>
  <si>
    <t>Washer Machine --- PCBA 4</t>
  </si>
  <si>
    <t>Washer Machine --- PCBA 5</t>
  </si>
  <si>
    <t>Washer Machine --- PCBA 6</t>
  </si>
  <si>
    <t>Washer Machine --- PCBA 7</t>
  </si>
  <si>
    <t>Washer Machine --- PCBA 8</t>
  </si>
  <si>
    <t>Washer Machine --- PCBA 9</t>
  </si>
  <si>
    <t>Washer Machine --- PCBA 10</t>
  </si>
  <si>
    <t>Washer Machine --- Solder Stencil</t>
  </si>
  <si>
    <t>Cleaning Tooling</t>
  </si>
  <si>
    <t>Washer Machine --- Wafer 1</t>
  </si>
  <si>
    <t>Cleaning Wafer</t>
  </si>
  <si>
    <t>Washer Machine --- Wafer 2</t>
  </si>
  <si>
    <t>Washer Machine --- Wafer 3</t>
  </si>
  <si>
    <t>Washer Machine --- Wafer 4</t>
  </si>
  <si>
    <t>Wave Solder 1</t>
  </si>
  <si>
    <t>Wave Solder 2</t>
  </si>
  <si>
    <t>Wave Solder 3</t>
  </si>
  <si>
    <t>Wave Solder 4</t>
  </si>
  <si>
    <t>Wave Solder 5</t>
  </si>
  <si>
    <t>Wave Solder 6</t>
  </si>
  <si>
    <t>Wire Bonding 1</t>
  </si>
  <si>
    <t>WB soldering</t>
  </si>
  <si>
    <t>Wire Bonding 2</t>
  </si>
  <si>
    <t>Wire Bonding 3</t>
  </si>
  <si>
    <t>Wire Bonding 4</t>
  </si>
  <si>
    <t>Wire Bonding 5</t>
  </si>
  <si>
    <t>Wire Bonding 6</t>
  </si>
  <si>
    <t>Wire Bonding 7</t>
  </si>
  <si>
    <t>Wire Bonding 8</t>
  </si>
  <si>
    <t>Wire Bonding 9</t>
  </si>
  <si>
    <t>Wire Bonding 10</t>
  </si>
  <si>
    <t>Wire Bonding 11</t>
  </si>
  <si>
    <t>Wire Bonding 12</t>
  </si>
  <si>
    <t>Wire Bonding 13</t>
  </si>
  <si>
    <t>Wire Bonding 14</t>
  </si>
  <si>
    <t>Wire Bonding 15</t>
  </si>
  <si>
    <t>Wire Bonding 16</t>
  </si>
  <si>
    <t>Wire Bonding 17</t>
  </si>
  <si>
    <t>Wire Bonding 18</t>
  </si>
  <si>
    <t>Wire Bonding 19</t>
  </si>
  <si>
    <t>Wire Bonding 20</t>
  </si>
  <si>
    <t>Wire Bonding 21</t>
  </si>
  <si>
    <t>Wire Bonding 22</t>
  </si>
  <si>
    <t>Wire Bonding 23</t>
  </si>
  <si>
    <t>Wire Bonding 24</t>
  </si>
  <si>
    <t>Wire Bonding 25</t>
  </si>
  <si>
    <t>Wire Bonding 26</t>
  </si>
  <si>
    <t>Wire Bonding 27</t>
  </si>
  <si>
    <t>Wire Bonding 28</t>
  </si>
  <si>
    <t>Wire Bonding 29</t>
  </si>
  <si>
    <t>Wire Bonding 30</t>
  </si>
  <si>
    <t>Wire Bonding 31</t>
  </si>
  <si>
    <t>Wire Bonding 32</t>
  </si>
  <si>
    <t>Wire Bonding 33</t>
  </si>
  <si>
    <t>Wire Bonding 34</t>
  </si>
  <si>
    <t>Wire Bonding 35</t>
  </si>
  <si>
    <t>Wire Bonding 36</t>
  </si>
  <si>
    <t>Wire Bonding 37</t>
  </si>
  <si>
    <t>Wire Bonding 38</t>
  </si>
  <si>
    <t>Wire Bonding 39</t>
  </si>
  <si>
    <t>Wire Bonding 40</t>
  </si>
  <si>
    <t>Wire Bonding 41</t>
  </si>
  <si>
    <t>Wire Bonding 42</t>
  </si>
  <si>
    <t>Wire Bonding 43</t>
  </si>
  <si>
    <t>Wire Bonding 44</t>
  </si>
  <si>
    <t>Wire Bonding 45</t>
  </si>
  <si>
    <t>Wire Bonding 46</t>
  </si>
  <si>
    <t>Wire Bonding 47</t>
  </si>
  <si>
    <t>Wire Bonding 48</t>
  </si>
  <si>
    <t>Wire Bonding 49</t>
  </si>
  <si>
    <t>Wire Bonding 50</t>
  </si>
  <si>
    <t>Work Station --- dual 1</t>
  </si>
  <si>
    <t>Manual Process Assembly/Inspection</t>
  </si>
  <si>
    <t>Work Station --- dual 2</t>
  </si>
  <si>
    <t>Work Station --- dual 3</t>
  </si>
  <si>
    <t>Work Station --- dual 4</t>
  </si>
  <si>
    <t>Work Station --- dual 5</t>
  </si>
  <si>
    <t>Work Station --- dual 6</t>
  </si>
  <si>
    <t>Work Station --- dual 7</t>
  </si>
  <si>
    <t>Work Station --- dual 8</t>
  </si>
  <si>
    <t>Work Station --- dual 9</t>
  </si>
  <si>
    <t>Work Station --- dual 10</t>
  </si>
  <si>
    <t>Work Station --- dual 11</t>
  </si>
  <si>
    <t>Work Station --- dual 12</t>
  </si>
  <si>
    <t>Work Station --- dual 13</t>
  </si>
  <si>
    <t>Work Station --- dual 14</t>
  </si>
  <si>
    <t>Work Station --- dual 15</t>
  </si>
  <si>
    <t>Work Station --- dual 16</t>
  </si>
  <si>
    <t>Work Station --- dual 17</t>
  </si>
  <si>
    <t>Work Station --- dual 18</t>
  </si>
  <si>
    <t>Work Station --- dual 19</t>
  </si>
  <si>
    <t>Work Station --- dual 20</t>
  </si>
  <si>
    <t>Work Station --- single 1</t>
  </si>
  <si>
    <t>Work Station --- single 2</t>
  </si>
  <si>
    <t>Work Station --- single 3</t>
  </si>
  <si>
    <t>Work Station --- single 4</t>
  </si>
  <si>
    <t>Work Station --- single 5</t>
  </si>
  <si>
    <t>Work Station --- single 6</t>
  </si>
  <si>
    <t>Work Station --- single 7</t>
  </si>
  <si>
    <t>Work Station --- single 8</t>
  </si>
  <si>
    <t>Work Station --- single 9</t>
  </si>
  <si>
    <t>Work Station --- single 10</t>
  </si>
  <si>
    <t>Work Station --- single 11</t>
  </si>
  <si>
    <t>Work Station --- single 12</t>
  </si>
  <si>
    <t>Work Station --- single 13</t>
  </si>
  <si>
    <t>Work Station --- single 14</t>
  </si>
  <si>
    <t>Work Station --- single 15</t>
  </si>
  <si>
    <t>Work Station --- single 16</t>
  </si>
  <si>
    <t>Work Station --- single 17</t>
  </si>
  <si>
    <t>Work Station --- single 18</t>
  </si>
  <si>
    <t>Work Station --- single 19</t>
  </si>
  <si>
    <t>Work Station --- single 20</t>
  </si>
  <si>
    <t>Work Station --- single 21</t>
  </si>
  <si>
    <t>Work Station --- single 22</t>
  </si>
  <si>
    <t>Work Station --- single 23</t>
  </si>
  <si>
    <t>Work Station --- single 24</t>
  </si>
  <si>
    <t>Work Station --- single 25</t>
  </si>
  <si>
    <t>Work Station --- single 26</t>
  </si>
  <si>
    <t>Work Station --- single 27</t>
  </si>
  <si>
    <t>Work Station --- single 28</t>
  </si>
  <si>
    <t>Work Station --- single 29</t>
  </si>
  <si>
    <t>Work Station --- single 30</t>
  </si>
  <si>
    <t>Work Station --- single 31</t>
  </si>
  <si>
    <t>Work Station --- single 32</t>
  </si>
  <si>
    <t>Work Station --- single 33</t>
  </si>
  <si>
    <t>Work Station --- single 34</t>
  </si>
  <si>
    <t>Work Station --- single 35</t>
  </si>
  <si>
    <t>Work Station --- single 36</t>
  </si>
  <si>
    <t>Work Station --- single 37</t>
  </si>
  <si>
    <t>Work Station --- single 38</t>
  </si>
  <si>
    <t>Work Station --- single 39</t>
  </si>
  <si>
    <t>Work Station --- single 40</t>
  </si>
  <si>
    <t>Work Station --- single 41</t>
  </si>
  <si>
    <t>Work Station --- single 42</t>
  </si>
  <si>
    <t>Work Station --- single 43</t>
  </si>
  <si>
    <t>Work Station --- single 44</t>
  </si>
  <si>
    <t>Work Station --- single 45</t>
  </si>
  <si>
    <t>Work Station --- single 46</t>
  </si>
  <si>
    <t>Work Station --- single 47</t>
  </si>
  <si>
    <t>Work Station --- single 48</t>
  </si>
  <si>
    <t>Work Station --- single 49</t>
  </si>
  <si>
    <t>Work Station --- single 50</t>
  </si>
  <si>
    <t>Work Station --- single 51</t>
  </si>
  <si>
    <t>Work Station --- single 52</t>
  </si>
  <si>
    <t>Work Station --- single 53</t>
  </si>
  <si>
    <t>Work Station --- single 54</t>
  </si>
  <si>
    <t>Work Station --- single 55</t>
  </si>
  <si>
    <t>Work Station --- single 56</t>
  </si>
  <si>
    <t>Work Station --- single 57</t>
  </si>
  <si>
    <t>Work Station --- single 58</t>
  </si>
  <si>
    <t>Work Station --- single 59</t>
  </si>
  <si>
    <t>Work Station --- single 60</t>
  </si>
  <si>
    <t>X-X</t>
  </si>
  <si>
    <t>TOP</t>
  </si>
  <si>
    <t>BOT</t>
  </si>
  <si>
    <t>mm.           Panel Size (L)</t>
  </si>
  <si>
    <t>Line ID</t>
  </si>
  <si>
    <t>AOI --- Underfill 1</t>
  </si>
  <si>
    <t>AOI --- Underfill 2</t>
  </si>
  <si>
    <t>AOI --- Underfill 3</t>
  </si>
  <si>
    <t>AOI --- Underfill 4</t>
  </si>
  <si>
    <t>AOI --- Underfill 5</t>
  </si>
  <si>
    <t>AOI --- Underfill 6</t>
  </si>
  <si>
    <t>AOI --- Underfill 7</t>
  </si>
  <si>
    <t>AOI --- Underfill 8</t>
  </si>
  <si>
    <t>Automatic Optical Inspection --- Underfill</t>
  </si>
  <si>
    <t>Process Concept Guidelines</t>
  </si>
  <si>
    <t>Design Drawing</t>
  </si>
  <si>
    <t>1.</t>
  </si>
  <si>
    <t>1. 3D Step Files</t>
  </si>
  <si>
    <t xml:space="preserve">3. PCBA Coating Drawings </t>
  </si>
  <si>
    <t>2. PCBA Assembly Drawings</t>
  </si>
  <si>
    <t>4. Planned Panelization Dimension Drawings</t>
  </si>
  <si>
    <t>5. Any Misc. Drawing Requirements</t>
  </si>
  <si>
    <t xml:space="preserve"> - Upload Supplier Portal downloaded drawing files for the latest PCBA PN:</t>
  </si>
  <si>
    <t>2.</t>
  </si>
  <si>
    <t>Process Concept</t>
  </si>
  <si>
    <t xml:space="preserve"> - Complete initial Process Concept Data: </t>
  </si>
  <si>
    <t>1. Days per week should be less than or equal to 5 days per week</t>
  </si>
  <si>
    <t>2. Units/Week should be matching quantity in RFQ and be for PCBA units</t>
  </si>
  <si>
    <t>Labour Rate</t>
  </si>
  <si>
    <t>3. Qty of SMD components should be by PCBA</t>
  </si>
  <si>
    <t>3D Step File Drawing</t>
  </si>
  <si>
    <t>PCBA Assembly Drawing</t>
  </si>
  <si>
    <t>PCBA Coating Drawing</t>
  </si>
  <si>
    <t>Dimensional Panel Drawings</t>
  </si>
  <si>
    <t>Additional Drawings if Applicable</t>
  </si>
  <si>
    <t xml:space="preserve"> - Complete the planned process stations for the product and complete all fields</t>
  </si>
  <si>
    <r>
      <t xml:space="preserve">2. Machine Station needs to be completed with only drop down data. Please notify the SIE if it is missing any stations that are intented to be on the PCBA line. </t>
    </r>
    <r>
      <rPr>
        <b/>
        <u/>
        <sz val="12"/>
        <color theme="1"/>
        <rFont val="Calibri (Body)"/>
      </rPr>
      <t xml:space="preserve">No duplication is allowed. </t>
    </r>
  </si>
  <si>
    <t>3. All Machine Time needs to be de-rated already based on number of equipment</t>
  </si>
  <si>
    <r>
      <t xml:space="preserve">4. All Machine Time needs to be </t>
    </r>
    <r>
      <rPr>
        <b/>
        <u/>
        <sz val="12"/>
        <color theme="1"/>
        <rFont val="Calibri (Body)"/>
      </rPr>
      <t>per PCBA</t>
    </r>
    <r>
      <rPr>
        <sz val="12"/>
        <color theme="1"/>
        <rFont val="等线"/>
        <family val="2"/>
        <scheme val="minor"/>
      </rPr>
      <t>, not per panel</t>
    </r>
  </si>
  <si>
    <t xml:space="preserve"> - Complete the Layout Drawing</t>
  </si>
  <si>
    <t>1. Layout needs to match with Station ID number in the Process Concept</t>
  </si>
  <si>
    <t>2. Layout needs to include all breaks in the Process Flow and show the individual work cells</t>
  </si>
  <si>
    <t xml:space="preserve"> - Complete the CPH per SMT module data</t>
  </si>
  <si>
    <t>1. CPH is without any de-rate</t>
  </si>
  <si>
    <t>4. Labour Rate is based on USD/hour</t>
  </si>
  <si>
    <r>
      <t xml:space="preserve">6. All Machine Time needs to be </t>
    </r>
    <r>
      <rPr>
        <b/>
        <u/>
        <sz val="12"/>
        <color theme="1"/>
        <rFont val="Calibri (Body)"/>
      </rPr>
      <t>below</t>
    </r>
    <r>
      <rPr>
        <sz val="12"/>
        <color theme="1"/>
        <rFont val="等线"/>
        <family val="2"/>
        <scheme val="minor"/>
      </rPr>
      <t xml:space="preserve"> Calculated Process Cycle Time</t>
    </r>
  </si>
  <si>
    <t>3. Suppliers should use CPH tab as reference if needed</t>
  </si>
  <si>
    <t>2. CPH should be placements by PCBA, not by panel</t>
  </si>
  <si>
    <t>5. All Machine Time should be assuming 100% OEE</t>
  </si>
  <si>
    <r>
      <t xml:space="preserve">1. Line ID should be labelled sequentially starting from 1,2,3,…etc. All </t>
    </r>
    <r>
      <rPr>
        <b/>
        <u/>
        <sz val="12"/>
        <color theme="1"/>
        <rFont val="Calibri (Body)"/>
      </rPr>
      <t>in-line work cells</t>
    </r>
    <r>
      <rPr>
        <sz val="12"/>
        <color theme="1"/>
        <rFont val="等线"/>
        <family val="2"/>
        <scheme val="minor"/>
      </rPr>
      <t xml:space="preserve"> </t>
    </r>
    <r>
      <rPr>
        <sz val="12"/>
        <color theme="1"/>
        <rFont val="Calibri (Body)"/>
      </rPr>
      <t>should share</t>
    </r>
    <r>
      <rPr>
        <sz val="12"/>
        <color theme="1"/>
        <rFont val="等线"/>
        <family val="2"/>
        <scheme val="minor"/>
      </rPr>
      <t xml:space="preserve"> the </t>
    </r>
    <r>
      <rPr>
        <b/>
        <u/>
        <sz val="12"/>
        <color theme="1"/>
        <rFont val="Calibri (Body)"/>
      </rPr>
      <t>same</t>
    </r>
    <r>
      <rPr>
        <sz val="12"/>
        <color theme="1"/>
        <rFont val="等线"/>
        <family val="2"/>
        <scheme val="minor"/>
      </rPr>
      <t xml:space="preserve"> line ID. Each lane in a dual lane lines should be considered as separate lines that are </t>
    </r>
    <r>
      <rPr>
        <b/>
        <u/>
        <sz val="12"/>
        <color theme="1"/>
        <rFont val="Calibri (Body)"/>
      </rPr>
      <t>not</t>
    </r>
    <r>
      <rPr>
        <sz val="12"/>
        <color theme="1"/>
        <rFont val="等线"/>
        <family val="2"/>
        <scheme val="minor"/>
      </rPr>
      <t xml:space="preserve"> in-line. </t>
    </r>
  </si>
  <si>
    <t>Automatic Assembly Loader/Unloader 11</t>
  </si>
  <si>
    <t>Automatic Assembly Loader/Unloader 12</t>
  </si>
  <si>
    <t>Automatic Assembly Loader/Unloader 13</t>
  </si>
  <si>
    <t>Automatic Assembly Loader/Unloader 14</t>
  </si>
  <si>
    <t>Automatic Assembly Loader/Unloader 15</t>
  </si>
  <si>
    <t>Automatic Assembly Loader/Unloader 16</t>
  </si>
  <si>
    <t>Automatic Assembly Loader/Unloader 17</t>
  </si>
  <si>
    <t>Automatic Assembly Loader/Unloader 18</t>
  </si>
  <si>
    <t>Automatic Assembly Loader/Unloader 19</t>
  </si>
  <si>
    <t>Automatic Assembly Loader/Unloader 20</t>
  </si>
  <si>
    <t>Automatic Assembly Loader/Unloader 21</t>
  </si>
  <si>
    <t>Automatic Assembly Loader/Unloader 22</t>
  </si>
  <si>
    <t>Automatic Assembly Loader/Unloader 23</t>
  </si>
  <si>
    <t>Automatic Assembly Loader/Unloader 24</t>
  </si>
  <si>
    <t>Automatic Assembly Loader/Unloader 25</t>
  </si>
  <si>
    <t>Automatic Assembly Loader/Unloader 26</t>
  </si>
  <si>
    <t>Automatic Assembly Loader/Unloader 27</t>
  </si>
  <si>
    <t>Automatic Assembly Loader/Unloader 28</t>
  </si>
  <si>
    <t>Automatic Assembly Loader/Unloader 29</t>
  </si>
  <si>
    <t>Automatic Assembly Loader/Unloader 30</t>
  </si>
  <si>
    <t>Automatic Assembly Loader/Unloader 31</t>
  </si>
  <si>
    <t>Automatic Assembly Loader/Unloader 32</t>
  </si>
  <si>
    <t>Automatic Assembly Loader/Unloader 33</t>
  </si>
  <si>
    <t>Automatic Assembly Loader/Unloader 34</t>
  </si>
  <si>
    <t>Automatic Assembly Loader/Unloader 35</t>
  </si>
  <si>
    <t>Automatic Assembly Loader/Unloader 36</t>
  </si>
  <si>
    <t>Automatic Assembly Loader/Unloader 37</t>
  </si>
  <si>
    <t>Automatic Assembly Loader/Unloader 38</t>
  </si>
  <si>
    <t>Automatic Assembly Loader/Unloader 39</t>
  </si>
  <si>
    <t>Automatic Assembly Loader/Unloader 40</t>
  </si>
  <si>
    <t>Automatic Assembly Loader/Unloader 41</t>
  </si>
  <si>
    <t>Automatic Assembly Loader/Unloader 42</t>
  </si>
  <si>
    <t>Automatic Assembly Loader/Unloader 43</t>
  </si>
  <si>
    <t>Automatic Assembly Loader/Unloader 44</t>
  </si>
  <si>
    <t>Automatic Assembly Loader/Unloader 45</t>
  </si>
  <si>
    <t>Automatic Assembly Loader/Unloader 46</t>
  </si>
  <si>
    <t>Automatic Assembly Loader/Unloader 47</t>
  </si>
  <si>
    <t>Automatic Assembly Loader/Unloader 48</t>
  </si>
  <si>
    <t>Automatic Assembly Loader/Unloader 49</t>
  </si>
  <si>
    <t>Automatic Assembly Loader/Unloader 50</t>
  </si>
  <si>
    <t>Automatic Assembly Loader/Unloader 51</t>
  </si>
  <si>
    <t>Automatic Assembly Loader/Unloader 52</t>
  </si>
  <si>
    <t>Automatic Assembly Loader/Unloader 53</t>
  </si>
  <si>
    <t>Automatic Assembly Loader/Unloader 54</t>
  </si>
  <si>
    <t>Automatic Assembly Loader/Unloader 55</t>
  </si>
  <si>
    <t>Automatic Assembly Loader/Unloader 56</t>
  </si>
  <si>
    <t>Automatic Assembly Loader/Unloader 57</t>
  </si>
  <si>
    <t>Automatic Assembly Loader/Unloader 58</t>
  </si>
  <si>
    <t>Automatic Assembly Loader/Unloader 59</t>
  </si>
  <si>
    <t>Automatic Assembly Loader/Unloader 60</t>
  </si>
  <si>
    <t>Automatic Assembly Loader/Unloader 61</t>
  </si>
  <si>
    <t>Automatic Assembly Loader/Unloader 62</t>
  </si>
  <si>
    <t>Automatic Assembly Loader/Unloader 63</t>
  </si>
  <si>
    <t>Automatic Assembly Loader/Unloader 64</t>
  </si>
  <si>
    <t>Automatic Assembly Loader/Unloader 65</t>
  </si>
  <si>
    <t>Automatic Assembly Loader/Unloader 66</t>
  </si>
  <si>
    <t>Automatic Assembly Loader/Unloader 67</t>
  </si>
  <si>
    <t>Automatic Assembly Loader/Unloader 68</t>
  </si>
  <si>
    <t>Automatic Assembly Loader/Unloader 69</t>
  </si>
  <si>
    <t>Automatic Assembly Loader/Unloader 70</t>
  </si>
  <si>
    <t>Automatic Magazine Loader/Unloader reject 11</t>
  </si>
  <si>
    <t>Automatic Magazine Loader/Unloader reject 12</t>
  </si>
  <si>
    <t>Automatic Magazine Loader/Unloader reject 13</t>
  </si>
  <si>
    <t>Automatic Magazine Loader/Unloader reject 14</t>
  </si>
  <si>
    <t>Automatic Magazine Loader/Unloader reject 15</t>
  </si>
  <si>
    <t>Automatic Magazine Loader/Unloader reject 16</t>
  </si>
  <si>
    <t>Automatic Magazine Loader/Unloader reject 17</t>
  </si>
  <si>
    <t>Automatic Magazine Loader/Unloader reject 18</t>
  </si>
  <si>
    <t>Automatic Magazine Loader/Unloader reject 19</t>
  </si>
  <si>
    <t>Automatic Magazine Loader/Unloader reject 20</t>
  </si>
  <si>
    <t>Placements
per P&amp;P
Machine (PCBA)</t>
  </si>
  <si>
    <t>De-rate</t>
  </si>
  <si>
    <t>Placements</t>
  </si>
  <si>
    <t>PCBAs per hour</t>
  </si>
  <si>
    <t>Ref Cycle Time</t>
  </si>
  <si>
    <t>PC Cyle Time</t>
  </si>
  <si>
    <t>CT % Gap</t>
  </si>
  <si>
    <t>DL Station</t>
  </si>
  <si>
    <t>SL Station</t>
  </si>
  <si>
    <t>Total Components</t>
  </si>
  <si>
    <t>Bottleneck CT</t>
  </si>
  <si>
    <t>PC Bottleneck CT</t>
  </si>
  <si>
    <t>Max % Gap</t>
  </si>
  <si>
    <t>Max CPH</t>
  </si>
  <si>
    <t>Automatic Magazine Loader/Unloader 1</t>
  </si>
  <si>
    <t>Automatic Magazine Loader/Unloader 2</t>
  </si>
  <si>
    <t>Automatic Magazine Loader/Unloader 3</t>
  </si>
  <si>
    <t>Automatic Magazine Loader/Unloader 4</t>
  </si>
  <si>
    <t>Automatic Magazine Loader/Unloader 5</t>
  </si>
  <si>
    <t>Automatic Magazine Loader/Unloader 6</t>
  </si>
  <si>
    <t>Automatic Magazine Loader/Unloader 10</t>
  </si>
  <si>
    <t>Automatic Magazine Loader/Unloader 12</t>
  </si>
  <si>
    <t>Automatic Magazine Loader/Unloader 13</t>
  </si>
  <si>
    <t>Automatic Magazine Loader/Unloader 14</t>
  </si>
  <si>
    <t>Automatic Magazine Loader/Unloader 16</t>
  </si>
  <si>
    <t>Automatic Magazine Loader/Unloader 7</t>
  </si>
  <si>
    <t>Automatic Magazine Loader/Unloader 8</t>
  </si>
  <si>
    <t>Automatic Magazine Loader/Unloader 9</t>
  </si>
  <si>
    <t>Automatic Magazine Loader/Unloader 11</t>
  </si>
  <si>
    <t>Automatic Magazine Loader/Unloader 15</t>
  </si>
  <si>
    <t>Automatic Magazine Loader/Unloader 17</t>
  </si>
  <si>
    <t>Automatic Magazine Loader/Unloader 18</t>
  </si>
  <si>
    <t>Automatic Magazine Loader/Unloader 19</t>
  </si>
  <si>
    <t>Automatic Magazine Loader/Unloader 20</t>
  </si>
  <si>
    <t>X-X rev 10</t>
  </si>
  <si>
    <t>5.  Update the Date to latest Process Concept completion date for revision control</t>
  </si>
  <si>
    <t>Equipment Lead Time (weeks)</t>
  </si>
  <si>
    <t>Cycle Time + Load/Unload (sec)</t>
  </si>
  <si>
    <t>Operator
Qty</t>
  </si>
  <si>
    <t>Min PCBAs</t>
  </si>
  <si>
    <t>Amphenol</t>
  </si>
  <si>
    <t>CLD-880A</t>
  </si>
  <si>
    <t>Conber-single</t>
  </si>
  <si>
    <t>Conber</t>
  </si>
  <si>
    <t>CVP-75</t>
  </si>
  <si>
    <t>Put PCB</t>
  </si>
  <si>
    <t>CWT-100A</t>
  </si>
  <si>
    <t>CO2-PCB500D</t>
  </si>
  <si>
    <t>TRI</t>
  </si>
  <si>
    <t>YXD S100SL-5</t>
  </si>
  <si>
    <t>NPM-W2_16+16</t>
  </si>
  <si>
    <t>NPM-W2_8+8</t>
  </si>
  <si>
    <t>Parmi</t>
  </si>
  <si>
    <t xml:space="preserve"> </t>
  </si>
  <si>
    <t>YXD T460</t>
  </si>
  <si>
    <t>From bottom to top side</t>
  </si>
  <si>
    <t>Unloader magazine</t>
  </si>
  <si>
    <t>Xceed-Qdual</t>
  </si>
  <si>
    <t>S&amp;M</t>
  </si>
  <si>
    <t>OK / NG-reject conveyor</t>
  </si>
  <si>
    <t>V810i S2EX</t>
  </si>
  <si>
    <t>B+T check</t>
  </si>
  <si>
    <t>Vitrox-single</t>
  </si>
  <si>
    <t>ZCL-D300DL</t>
  </si>
  <si>
    <t>PTB-D350</t>
  </si>
  <si>
    <t>Dazu-single</t>
  </si>
  <si>
    <t>XYD</t>
  </si>
  <si>
    <t>STC-050ST145</t>
  </si>
  <si>
    <t>TR7007D DL</t>
  </si>
  <si>
    <t>NM-EJP6A(Add automatic solder paste )</t>
  </si>
  <si>
    <t>Unload magazine</t>
  </si>
  <si>
    <t>load magazine</t>
  </si>
  <si>
    <t>A</t>
  </si>
  <si>
    <t>VXP+nitro4200（typ834 vac） /   EXOS10/26</t>
  </si>
  <si>
    <t>Rehm/Ersa</t>
  </si>
  <si>
    <t>FA</t>
  </si>
  <si>
    <t>Bypass</t>
  </si>
  <si>
    <t>Genitec</t>
  </si>
  <si>
    <t>GAM336AT</t>
  </si>
  <si>
    <t xml:space="preserve"> Unload tray</t>
  </si>
  <si>
    <t>NPM-W2_3+3</t>
  </si>
  <si>
    <t>Thailand</t>
    <phoneticPr fontId="4" type="noConversion"/>
  </si>
  <si>
    <t>2040885-10-C</t>
    <phoneticPr fontId="4" type="noConversion"/>
  </si>
  <si>
    <t>PCB, MILKWEED V3, GNSS ANTENNA, LIGHTHOUSE</t>
    <phoneticPr fontId="4" type="noConversion"/>
  </si>
  <si>
    <t>Aglint</t>
  </si>
  <si>
    <t>0ffline+ Robot Auto load/unload</t>
  </si>
  <si>
    <t>Gayathri Bharadwaj Boinapalli</t>
    <phoneticPr fontId="4" type="noConversion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</si>
</sst>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* #,##0_);_(* \(#,##0\);_(* &quot;-&quot;??_);_(@_)"/>
    <numFmt numFmtId="179" formatCode="0.0"/>
  </numFmts>
  <fonts count="23">
    <font>
      <sz val="12"/>
      <color theme="1"/>
      <name val="等线"/>
      <family val="2"/>
      <scheme val="minor"/>
    </font>
    <font>
      <sz val="10"/>
      <color theme="1"/>
      <name val="Times New Roman"/>
      <family val="1"/>
    </font>
    <font>
      <sz val="12"/>
      <color theme="1"/>
      <name val="等线"/>
      <family val="2"/>
      <scheme val="minor"/>
    </font>
    <font>
      <sz val="14"/>
      <color theme="1"/>
      <name val="等线"/>
      <family val="2"/>
      <scheme val="minor"/>
    </font>
    <font>
      <sz val="8"/>
      <name val="等线"/>
      <family val="2"/>
      <scheme val="minor"/>
    </font>
    <font>
      <b/>
      <sz val="12"/>
      <color theme="1"/>
      <name val="等线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rgb="FF000000"/>
      <name val="Arial"/>
      <family val="2"/>
    </font>
    <font>
      <sz val="20"/>
      <color theme="0"/>
      <name val="Arial"/>
      <family val="2"/>
    </font>
    <font>
      <sz val="20"/>
      <color theme="1"/>
      <name val="等线"/>
      <family val="2"/>
      <scheme val="minor"/>
    </font>
    <font>
      <b/>
      <sz val="16"/>
      <color theme="1"/>
      <name val="Arial"/>
      <family val="2"/>
    </font>
    <font>
      <b/>
      <sz val="16"/>
      <color theme="1"/>
      <name val="等线"/>
      <family val="2"/>
      <scheme val="minor"/>
    </font>
    <font>
      <b/>
      <u/>
      <sz val="12"/>
      <color theme="1"/>
      <name val="Calibri (Body)"/>
    </font>
    <font>
      <sz val="12"/>
      <color theme="1"/>
      <name val="Calibri (Body)"/>
    </font>
    <font>
      <b/>
      <sz val="12"/>
      <color rgb="FFFF0000"/>
      <name val="Arial"/>
      <family val="2"/>
    </font>
    <font>
      <b/>
      <sz val="13"/>
      <color rgb="FFFF0000"/>
      <name val="Arial"/>
      <family val="2"/>
    </font>
    <font>
      <sz val="9"/>
      <name val="等线"/>
      <family val="3"/>
      <charset val="134"/>
      <scheme val="minor"/>
    </font>
    <font>
      <sz val="10"/>
      <color rgb="FF000000"/>
      <name val="Arial"/>
      <family val="2"/>
      <charset val="1"/>
    </font>
  </fonts>
  <fills count="1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2C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E7E6E6"/>
      </patternFill>
    </fill>
  </fills>
  <borders count="47">
    <border>
      <start/>
      <end/>
      <top/>
      <bottom/>
      <diagonal/>
    </border>
    <border>
      <start style="thin">
        <color theme="0"/>
      </start>
      <end style="thin">
        <color theme="0"/>
      </end>
      <top style="thin">
        <color theme="0"/>
      </top>
      <bottom style="thin">
        <color theme="0"/>
      </bottom>
      <diagonal/>
    </border>
    <border>
      <start style="thin">
        <color theme="0"/>
      </start>
      <end/>
      <top style="thin">
        <color theme="0"/>
      </top>
      <bottom style="thin">
        <color theme="0"/>
      </bottom>
      <diagonal/>
    </border>
    <border>
      <start/>
      <end style="thin">
        <color theme="0"/>
      </end>
      <top style="thin">
        <color theme="0"/>
      </top>
      <bottom style="thin">
        <color theme="0"/>
      </bottom>
      <diagonal/>
    </border>
    <border>
      <start style="thin">
        <color theme="0"/>
      </start>
      <end style="thin">
        <color theme="0"/>
      </end>
      <top style="thin">
        <color theme="0"/>
      </top>
      <bottom/>
      <diagonal/>
    </border>
    <border>
      <start style="thin">
        <color theme="0"/>
      </start>
      <end style="thin">
        <color theme="0"/>
      </end>
      <top/>
      <bottom style="thin">
        <color theme="0"/>
      </bottom>
      <diagonal/>
    </border>
    <border>
      <start style="thin">
        <color theme="0"/>
      </start>
      <end/>
      <top style="thin">
        <color theme="0"/>
      </top>
      <bottom/>
      <diagonal/>
    </border>
    <border>
      <start/>
      <end/>
      <top/>
      <bottom style="thin">
        <color theme="0"/>
      </bottom>
      <diagonal/>
    </border>
    <border>
      <start style="thin">
        <color theme="0"/>
      </start>
      <end/>
      <top/>
      <bottom/>
      <diagonal/>
    </border>
    <border>
      <start style="thin">
        <color theme="0"/>
      </start>
      <end/>
      <top/>
      <bottom style="thin">
        <color theme="0"/>
      </bottom>
      <diagonal/>
    </border>
    <border>
      <start style="thin">
        <color theme="0" tint="-0.14999847407452621"/>
      </start>
      <end style="thin">
        <color theme="0" tint="-0.14999847407452621"/>
      </end>
      <top style="thin">
        <color theme="0" tint="-0.14999847407452621"/>
      </top>
      <bottom style="thin">
        <color theme="0" tint="-0.14999847407452621"/>
      </bottom>
      <diagonal/>
    </border>
    <border>
      <start/>
      <end/>
      <top style="thin">
        <color theme="0"/>
      </top>
      <bottom/>
      <diagonal/>
    </border>
    <border>
      <start style="thin">
        <color rgb="FFFF0000"/>
      </start>
      <end style="thin">
        <color rgb="FFFF0000"/>
      </end>
      <top style="thin">
        <color rgb="FFFF0000"/>
      </top>
      <bottom style="thin">
        <color rgb="FFFF0000"/>
      </bottom>
      <diagonal/>
    </border>
    <border>
      <start/>
      <end/>
      <top style="thin">
        <color theme="0"/>
      </top>
      <bottom style="thin">
        <color theme="0"/>
      </bottom>
      <diagonal/>
    </border>
    <border>
      <start style="thin">
        <color theme="0" tint="-0.14999847407452621"/>
      </start>
      <end style="thin">
        <color theme="0" tint="-0.14999847407452621"/>
      </end>
      <top/>
      <bottom style="thin">
        <color theme="0" tint="-0.14999847407452621"/>
      </bottom>
      <diagonal/>
    </border>
    <border>
      <start/>
      <end style="thin">
        <color theme="0" tint="-0.14999847407452621"/>
      </end>
      <top/>
      <bottom style="thin">
        <color theme="0" tint="-0.14999847407452621"/>
      </bottom>
      <diagonal/>
    </border>
    <border>
      <start/>
      <end style="thin">
        <color theme="0" tint="-0.14999847407452621"/>
      </end>
      <top style="thin">
        <color theme="0" tint="-0.14999847407452621"/>
      </top>
      <bottom style="thin">
        <color theme="0" tint="-0.14999847407452621"/>
      </bottom>
      <diagonal/>
    </border>
    <border>
      <start style="thin">
        <color theme="0" tint="-0.14999847407452621"/>
      </start>
      <end style="thin">
        <color theme="0" tint="-0.14999847407452621"/>
      </end>
      <top style="thin">
        <color theme="0" tint="-0.14999847407452621"/>
      </top>
      <bottom/>
      <diagonal/>
    </border>
    <border>
      <start style="thin">
        <color theme="0"/>
      </start>
      <end style="thin">
        <color theme="0"/>
      </end>
      <top/>
      <bottom style="thin">
        <color theme="1"/>
      </bottom>
      <diagonal/>
    </border>
    <border>
      <start style="thin">
        <color theme="0"/>
      </start>
      <end style="thin">
        <color theme="0"/>
      </end>
      <top/>
      <bottom style="thin">
        <color indexed="64"/>
      </bottom>
      <diagonal/>
    </border>
    <border>
      <start style="thin">
        <color rgb="FFFFFFFF"/>
      </start>
      <end style="thin">
        <color rgb="FFFFFFFF"/>
      </end>
      <top/>
      <bottom style="thin">
        <color rgb="FFFFFFFF"/>
      </bottom>
      <diagonal/>
    </border>
    <border>
      <start/>
      <end/>
      <top/>
      <bottom style="thin">
        <color indexed="64"/>
      </bottom>
      <diagonal/>
    </border>
    <border>
      <start style="thin">
        <color rgb="FFFFFFFF"/>
      </start>
      <end/>
      <top style="thin">
        <color rgb="FFFFFFFF"/>
      </top>
      <bottom style="thin">
        <color rgb="FFFFFFFF"/>
      </bottom>
      <diagonal/>
    </border>
    <border>
      <start style="thin">
        <color rgb="FFFFFFFF"/>
      </start>
      <end/>
      <top/>
      <bottom style="thin">
        <color rgb="FFFFFFFF"/>
      </bottom>
      <diagonal/>
    </border>
    <border>
      <start style="thin">
        <color theme="0"/>
      </start>
      <end style="thin">
        <color theme="0"/>
      </end>
      <top/>
      <bottom/>
      <diagonal/>
    </border>
    <border>
      <start style="thin">
        <color theme="0" tint="-0.14999847407452621"/>
      </start>
      <end style="thin">
        <color theme="0" tint="-0.14999847407452621"/>
      </end>
      <top style="thin">
        <color theme="0" tint="-0.14999847407452621"/>
      </top>
      <bottom style="thin">
        <color indexed="64"/>
      </bottom>
      <diagonal/>
    </border>
    <border>
      <start style="thin">
        <color theme="0" tint="-0.14999847407452621"/>
      </start>
      <end style="thin">
        <color theme="0" tint="-0.14999847407452621"/>
      </end>
      <top/>
      <bottom style="thin">
        <color indexed="64"/>
      </bottom>
      <diagonal/>
    </border>
    <border>
      <start/>
      <end style="thin">
        <color theme="0" tint="-0.14999847407452621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theme="1"/>
      </start>
      <end style="thin">
        <color theme="1"/>
      </end>
      <top style="thin">
        <color theme="1"/>
      </top>
      <bottom style="thin">
        <color theme="1"/>
      </bottom>
      <diagonal/>
    </border>
    <border>
      <start style="thin">
        <color theme="0" tint="-0.14999847407452621"/>
      </start>
      <end/>
      <top style="thin">
        <color theme="0" tint="-0.14999847407452621"/>
      </top>
      <bottom/>
      <diagonal/>
    </border>
    <border>
      <start/>
      <end/>
      <top style="thin">
        <color theme="0" tint="-0.14999847407452621"/>
      </top>
      <bottom/>
      <diagonal/>
    </border>
    <border>
      <start/>
      <end style="thin">
        <color theme="0" tint="-0.14999847407452621"/>
      </end>
      <top style="thin">
        <color theme="0" tint="-0.14999847407452621"/>
      </top>
      <bottom/>
      <diagonal/>
    </border>
    <border>
      <start style="thin">
        <color theme="0" tint="-0.14999847407452621"/>
      </start>
      <end/>
      <top/>
      <bottom style="thin">
        <color theme="0" tint="-0.14999847407452621"/>
      </bottom>
      <diagonal/>
    </border>
    <border>
      <start/>
      <end/>
      <top/>
      <bottom style="thin">
        <color theme="0" tint="-0.14999847407452621"/>
      </bottom>
      <diagonal/>
    </border>
    <border>
      <start style="thin">
        <color theme="0" tint="-0.14999847407452621"/>
      </start>
      <end/>
      <top style="thin">
        <color theme="0" tint="-0.14999847407452621"/>
      </top>
      <bottom style="thin">
        <color theme="0" tint="-0.14999847407452621"/>
      </bottom>
      <diagonal/>
    </border>
    <border>
      <start/>
      <end/>
      <top style="thin">
        <color theme="0" tint="-0.14999847407452621"/>
      </top>
      <bottom style="thin">
        <color theme="0" tint="-0.14999847407452621"/>
      </bottom>
      <diagonal/>
    </border>
    <border>
      <start/>
      <end style="thin">
        <color rgb="FFD9D9D9"/>
      </end>
      <top style="thin">
        <color rgb="FFD9D9D9"/>
      </top>
      <bottom style="thin">
        <color rgb="FFD9D9D9"/>
      </bottom>
      <diagonal/>
    </border>
    <border>
      <start style="thin">
        <color rgb="FFD9D9D9"/>
      </start>
      <end style="thin">
        <color rgb="FFD9D9D9"/>
      </end>
      <top style="thin">
        <color rgb="FFD9D9D9"/>
      </top>
      <bottom style="thin">
        <color rgb="FFD9D9D9"/>
      </bottom>
      <diagonal/>
    </border>
    <border>
      <start style="thin">
        <color rgb="FFD9D9D9"/>
      </start>
      <end/>
      <top style="thin">
        <color theme="0" tint="-0.14999847407452621"/>
      </top>
      <bottom style="thin">
        <color theme="0" tint="-0.14999847407452621"/>
      </bottom>
      <diagonal/>
    </border>
  </borders>
  <cellStyleXfs count="6">
    <xf numFmtId="0" fontId="0" fillId="0" borderId="0"/>
    <xf numFmtId="176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97">
    <xf numFmtId="0" fontId="0" fillId="0" borderId="0" xfId="0"/>
    <xf numFmtId="0" fontId="0" fillId="0" borderId="1" xfId="0" applyBorder="1"/>
    <xf numFmtId="0" fontId="3" fillId="0" borderId="1" xfId="0" applyFont="1" applyBorder="1"/>
    <xf numFmtId="0" fontId="5" fillId="0" borderId="1" xfId="0" applyFont="1" applyBorder="1"/>
    <xf numFmtId="0" fontId="3" fillId="3" borderId="1" xfId="0" applyFont="1" applyFill="1" applyBorder="1"/>
    <xf numFmtId="0" fontId="6" fillId="0" borderId="1" xfId="0" applyFont="1" applyBorder="1"/>
    <xf numFmtId="0" fontId="6" fillId="0" borderId="7" xfId="0" applyFont="1" applyBorder="1" applyAlignment="1">
      <alignment horizontal="left"/>
    </xf>
    <xf numFmtId="0" fontId="6" fillId="3" borderId="7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5" xfId="0" applyFont="1" applyBorder="1"/>
    <xf numFmtId="0" fontId="6" fillId="0" borderId="4" xfId="0" applyFont="1" applyBorder="1"/>
    <xf numFmtId="0" fontId="6" fillId="0" borderId="4" xfId="0" applyFont="1" applyBorder="1" applyAlignment="1">
      <alignment horizontal="left"/>
    </xf>
    <xf numFmtId="0" fontId="6" fillId="0" borderId="2" xfId="0" applyFont="1" applyBorder="1"/>
    <xf numFmtId="1" fontId="6" fillId="3" borderId="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8" fillId="0" borderId="1" xfId="0" applyFont="1" applyBorder="1" applyAlignment="1">
      <alignment horizontal="right"/>
    </xf>
    <xf numFmtId="0" fontId="6" fillId="0" borderId="3" xfId="0" applyFont="1" applyBorder="1"/>
    <xf numFmtId="0" fontId="6" fillId="0" borderId="13" xfId="0" applyFont="1" applyBorder="1"/>
    <xf numFmtId="0" fontId="6" fillId="7" borderId="1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" fontId="6" fillId="3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wrapText="1"/>
    </xf>
    <xf numFmtId="178" fontId="6" fillId="3" borderId="1" xfId="2" applyNumberFormat="1" applyFont="1" applyFill="1" applyBorder="1" applyAlignment="1">
      <alignment vertical="center"/>
    </xf>
    <xf numFmtId="0" fontId="5" fillId="3" borderId="2" xfId="0" applyFont="1" applyFill="1" applyBorder="1" applyAlignment="1">
      <alignment horizontal="center"/>
    </xf>
    <xf numFmtId="0" fontId="12" fillId="0" borderId="20" xfId="0" applyFont="1" applyBorder="1" applyAlignment="1">
      <alignment horizontal="right"/>
    </xf>
    <xf numFmtId="0" fontId="10" fillId="0" borderId="1" xfId="0" applyFont="1" applyBorder="1"/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/>
    </xf>
    <xf numFmtId="1" fontId="6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3" borderId="1" xfId="0" applyFill="1" applyBorder="1" applyAlignment="1">
      <alignment wrapText="1"/>
    </xf>
    <xf numFmtId="0" fontId="6" fillId="8" borderId="0" xfId="0" applyFont="1" applyFill="1"/>
    <xf numFmtId="0" fontId="0" fillId="8" borderId="0" xfId="0" applyFill="1"/>
    <xf numFmtId="0" fontId="6" fillId="0" borderId="7" xfId="0" applyFont="1" applyBorder="1"/>
    <xf numFmtId="0" fontId="6" fillId="0" borderId="4" xfId="0" applyFont="1" applyBorder="1" applyAlignment="1">
      <alignment vertical="center"/>
    </xf>
    <xf numFmtId="0" fontId="12" fillId="0" borderId="22" xfId="0" applyFont="1" applyBorder="1" applyAlignment="1">
      <alignment horizontal="right"/>
    </xf>
    <xf numFmtId="0" fontId="12" fillId="0" borderId="23" xfId="0" applyFont="1" applyBorder="1" applyAlignment="1">
      <alignment horizontal="right"/>
    </xf>
    <xf numFmtId="0" fontId="6" fillId="0" borderId="24" xfId="0" applyFont="1" applyBorder="1"/>
    <xf numFmtId="0" fontId="8" fillId="8" borderId="0" xfId="0" applyFont="1" applyFill="1" applyAlignment="1" applyProtection="1">
      <alignment horizontal="right"/>
      <protection locked="0"/>
    </xf>
    <xf numFmtId="0" fontId="8" fillId="0" borderId="13" xfId="0" applyFont="1" applyBorder="1" applyAlignment="1">
      <alignment horizontal="right"/>
    </xf>
    <xf numFmtId="0" fontId="8" fillId="0" borderId="11" xfId="0" applyFont="1" applyBorder="1" applyAlignment="1">
      <alignment horizontal="right" vertical="top" wrapText="1"/>
    </xf>
    <xf numFmtId="9" fontId="6" fillId="3" borderId="19" xfId="3" applyFont="1" applyFill="1" applyBorder="1" applyAlignment="1">
      <alignment horizontal="center"/>
    </xf>
    <xf numFmtId="0" fontId="8" fillId="0" borderId="9" xfId="0" applyFont="1" applyBorder="1" applyAlignment="1">
      <alignment horizontal="right"/>
    </xf>
    <xf numFmtId="0" fontId="8" fillId="8" borderId="0" xfId="0" applyFont="1" applyFill="1" applyAlignment="1">
      <alignment horizontal="right" vertical="top" wrapText="1"/>
    </xf>
    <xf numFmtId="2" fontId="6" fillId="3" borderId="19" xfId="0" applyNumberFormat="1" applyFont="1" applyFill="1" applyBorder="1" applyAlignment="1">
      <alignment horizontal="center"/>
    </xf>
    <xf numFmtId="0" fontId="8" fillId="8" borderId="0" xfId="0" applyFont="1" applyFill="1" applyAlignment="1">
      <alignment horizontal="right"/>
    </xf>
    <xf numFmtId="2" fontId="6" fillId="3" borderId="27" xfId="0" applyNumberFormat="1" applyFont="1" applyFill="1" applyBorder="1" applyAlignment="1">
      <alignment horizontal="center"/>
    </xf>
    <xf numFmtId="0" fontId="8" fillId="0" borderId="13" xfId="0" applyFont="1" applyBorder="1" applyAlignment="1">
      <alignment horizontal="right" wrapText="1"/>
    </xf>
    <xf numFmtId="0" fontId="8" fillId="0" borderId="7" xfId="0" applyFont="1" applyBorder="1" applyAlignment="1">
      <alignment horizontal="right"/>
    </xf>
    <xf numFmtId="0" fontId="6" fillId="3" borderId="1" xfId="0" applyFont="1" applyFill="1" applyBorder="1" applyAlignment="1">
      <alignment horizontal="center"/>
    </xf>
    <xf numFmtId="176" fontId="6" fillId="3" borderId="5" xfId="1" applyFont="1" applyFill="1" applyBorder="1" applyAlignment="1">
      <alignment horizontal="center"/>
    </xf>
    <xf numFmtId="0" fontId="7" fillId="10" borderId="10" xfId="0" applyFont="1" applyFill="1" applyBorder="1" applyAlignment="1">
      <alignment horizontal="center" vertical="center"/>
    </xf>
    <xf numFmtId="0" fontId="0" fillId="8" borderId="28" xfId="0" applyFill="1" applyBorder="1"/>
    <xf numFmtId="0" fontId="0" fillId="8" borderId="31" xfId="0" applyFill="1" applyBorder="1"/>
    <xf numFmtId="0" fontId="14" fillId="8" borderId="0" xfId="0" applyFont="1" applyFill="1"/>
    <xf numFmtId="0" fontId="5" fillId="11" borderId="0" xfId="0" applyFont="1" applyFill="1" applyAlignment="1">
      <alignment horizontal="center"/>
    </xf>
    <xf numFmtId="49" fontId="0" fillId="8" borderId="0" xfId="0" applyNumberFormat="1" applyFill="1"/>
    <xf numFmtId="49" fontId="0" fillId="8" borderId="0" xfId="0" applyNumberFormat="1" applyFill="1" applyAlignment="1">
      <alignment horizontal="center"/>
    </xf>
    <xf numFmtId="0" fontId="5" fillId="13" borderId="0" xfId="0" applyFont="1" applyFill="1" applyAlignment="1">
      <alignment horizontal="center"/>
    </xf>
    <xf numFmtId="0" fontId="6" fillId="8" borderId="29" xfId="0" applyFont="1" applyFill="1" applyBorder="1"/>
    <xf numFmtId="0" fontId="6" fillId="8" borderId="30" xfId="0" applyFont="1" applyFill="1" applyBorder="1"/>
    <xf numFmtId="0" fontId="6" fillId="8" borderId="31" xfId="0" applyFont="1" applyFill="1" applyBorder="1"/>
    <xf numFmtId="0" fontId="6" fillId="8" borderId="32" xfId="0" applyFont="1" applyFill="1" applyBorder="1"/>
    <xf numFmtId="0" fontId="15" fillId="8" borderId="0" xfId="0" applyFont="1" applyFill="1"/>
    <xf numFmtId="0" fontId="16" fillId="8" borderId="0" xfId="0" applyFont="1" applyFill="1"/>
    <xf numFmtId="0" fontId="6" fillId="8" borderId="33" xfId="0" applyFont="1" applyFill="1" applyBorder="1" applyAlignment="1">
      <alignment vertical="center"/>
    </xf>
    <xf numFmtId="0" fontId="6" fillId="8" borderId="34" xfId="0" applyFont="1" applyFill="1" applyBorder="1" applyAlignment="1">
      <alignment vertical="center"/>
    </xf>
    <xf numFmtId="0" fontId="8" fillId="8" borderId="35" xfId="0" applyFont="1" applyFill="1" applyBorder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0" fillId="8" borderId="0" xfId="0" applyFill="1" applyAlignment="1">
      <alignment vertical="center"/>
    </xf>
    <xf numFmtId="0" fontId="0" fillId="8" borderId="28" xfId="0" applyFill="1" applyBorder="1" applyAlignment="1">
      <alignment vertical="center"/>
    </xf>
    <xf numFmtId="0" fontId="6" fillId="8" borderId="29" xfId="0" applyFont="1" applyFill="1" applyBorder="1" applyAlignment="1">
      <alignment vertical="center"/>
    </xf>
    <xf numFmtId="0" fontId="6" fillId="8" borderId="30" xfId="0" applyFont="1" applyFill="1" applyBorder="1" applyAlignment="1">
      <alignment vertical="center"/>
    </xf>
    <xf numFmtId="0" fontId="0" fillId="8" borderId="31" xfId="0" applyFill="1" applyBorder="1" applyAlignment="1">
      <alignment vertical="center"/>
    </xf>
    <xf numFmtId="0" fontId="6" fillId="8" borderId="32" xfId="0" applyFont="1" applyFill="1" applyBorder="1" applyAlignment="1">
      <alignment vertical="center"/>
    </xf>
    <xf numFmtId="0" fontId="6" fillId="8" borderId="31" xfId="0" applyFont="1" applyFill="1" applyBorder="1" applyAlignment="1">
      <alignment vertical="center"/>
    </xf>
    <xf numFmtId="9" fontId="6" fillId="3" borderId="1" xfId="3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/>
    </xf>
    <xf numFmtId="0" fontId="19" fillId="14" borderId="1" xfId="0" applyFont="1" applyFill="1" applyBorder="1" applyAlignment="1">
      <alignment horizontal="center" vertical="center"/>
    </xf>
    <xf numFmtId="0" fontId="19" fillId="14" borderId="1" xfId="0" applyFont="1" applyFill="1" applyBorder="1" applyAlignment="1">
      <alignment horizontal="center" vertical="center" wrapText="1"/>
    </xf>
    <xf numFmtId="0" fontId="19" fillId="14" borderId="3" xfId="0" applyFont="1" applyFill="1" applyBorder="1" applyAlignment="1">
      <alignment horizontal="center" vertical="center"/>
    </xf>
    <xf numFmtId="2" fontId="6" fillId="3" borderId="1" xfId="0" applyNumberFormat="1" applyFont="1" applyFill="1" applyBorder="1" applyAlignment="1">
      <alignment horizontal="center"/>
    </xf>
    <xf numFmtId="9" fontId="9" fillId="8" borderId="0" xfId="3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0" fontId="6" fillId="8" borderId="21" xfId="0" applyFont="1" applyFill="1" applyBorder="1" applyProtection="1">
      <protection locked="0"/>
    </xf>
    <xf numFmtId="0" fontId="1" fillId="0" borderId="18" xfId="0" applyFont="1" applyBorder="1" applyAlignment="1" applyProtection="1">
      <alignment horizontal="center"/>
      <protection locked="0"/>
    </xf>
    <xf numFmtId="0" fontId="6" fillId="8" borderId="21" xfId="0" applyFont="1" applyFill="1" applyBorder="1" applyAlignment="1" applyProtection="1">
      <alignment horizontal="center"/>
      <protection locked="0"/>
    </xf>
    <xf numFmtId="0" fontId="6" fillId="8" borderId="21" xfId="0" applyFont="1" applyFill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14" fontId="6" fillId="0" borderId="25" xfId="0" applyNumberFormat="1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center"/>
      <protection locked="0"/>
    </xf>
    <xf numFmtId="0" fontId="6" fillId="0" borderId="26" xfId="0" applyFont="1" applyBorder="1" applyAlignment="1" applyProtection="1">
      <alignment horizontal="center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>
      <alignment horizontal="left"/>
    </xf>
    <xf numFmtId="0" fontId="6" fillId="0" borderId="14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center"/>
      <protection locked="0"/>
    </xf>
    <xf numFmtId="0" fontId="6" fillId="2" borderId="10" xfId="0" applyFont="1" applyFill="1" applyBorder="1" applyAlignment="1" applyProtection="1">
      <alignment horizontal="center"/>
      <protection locked="0"/>
    </xf>
    <xf numFmtId="0" fontId="6" fillId="2" borderId="10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Protection="1">
      <protection locked="0"/>
    </xf>
    <xf numFmtId="0" fontId="6" fillId="0" borderId="15" xfId="0" applyFont="1" applyBorder="1" applyAlignment="1" applyProtection="1">
      <alignment horizontal="center"/>
      <protection locked="0"/>
    </xf>
    <xf numFmtId="0" fontId="6" fillId="0" borderId="16" xfId="0" applyFont="1" applyBorder="1" applyAlignment="1" applyProtection="1">
      <alignment horizontal="center"/>
      <protection locked="0"/>
    </xf>
    <xf numFmtId="179" fontId="6" fillId="0" borderId="10" xfId="0" applyNumberFormat="1" applyFont="1" applyBorder="1" applyAlignment="1" applyProtection="1">
      <alignment horizontal="center"/>
      <protection locked="0"/>
    </xf>
    <xf numFmtId="0" fontId="6" fillId="2" borderId="16" xfId="0" applyFont="1" applyFill="1" applyBorder="1" applyAlignment="1" applyProtection="1">
      <alignment horizontal="center"/>
      <protection locked="0"/>
    </xf>
    <xf numFmtId="0" fontId="6" fillId="2" borderId="16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6" fillId="3" borderId="1" xfId="0" applyFont="1" applyFill="1" applyBorder="1"/>
    <xf numFmtId="0" fontId="6" fillId="3" borderId="1" xfId="0" applyFont="1" applyFill="1" applyBorder="1" applyAlignment="1">
      <alignment horizontal="center" vertical="center"/>
    </xf>
    <xf numFmtId="176" fontId="6" fillId="3" borderId="1" xfId="1" applyFont="1" applyFill="1" applyBorder="1" applyProtection="1"/>
    <xf numFmtId="0" fontId="6" fillId="0" borderId="1" xfId="0" applyFont="1" applyBorder="1" applyAlignment="1" applyProtection="1">
      <alignment horizontal="center"/>
      <protection locked="0"/>
    </xf>
    <xf numFmtId="0" fontId="5" fillId="8" borderId="0" xfId="0" applyFont="1" applyFill="1"/>
    <xf numFmtId="0" fontId="6" fillId="8" borderId="12" xfId="0" applyFont="1" applyFill="1" applyBorder="1" applyAlignment="1">
      <alignment horizontal="center" vertical="center"/>
    </xf>
    <xf numFmtId="0" fontId="6" fillId="15" borderId="12" xfId="0" applyFont="1" applyFill="1" applyBorder="1" applyAlignment="1" applyProtection="1">
      <alignment horizontal="center" wrapText="1"/>
      <protection locked="0"/>
    </xf>
    <xf numFmtId="0" fontId="6" fillId="8" borderId="1" xfId="0" applyFont="1" applyFill="1" applyBorder="1" applyAlignment="1" applyProtection="1">
      <alignment vertical="center"/>
      <protection locked="0"/>
    </xf>
    <xf numFmtId="0" fontId="6" fillId="0" borderId="3" xfId="0" applyFont="1" applyBorder="1" applyProtection="1"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0" fillId="14" borderId="36" xfId="0" applyFill="1" applyBorder="1" applyAlignment="1">
      <alignment horizontal="center"/>
    </xf>
    <xf numFmtId="9" fontId="20" fillId="8" borderId="36" xfId="3" applyFont="1" applyFill="1" applyBorder="1" applyAlignment="1" applyProtection="1">
      <alignment horizontal="center" vertical="center"/>
      <protection locked="0"/>
    </xf>
    <xf numFmtId="1" fontId="6" fillId="0" borderId="25" xfId="0" applyNumberFormat="1" applyFont="1" applyBorder="1" applyAlignment="1" applyProtection="1">
      <alignment horizontal="center" vertical="center"/>
      <protection locked="0"/>
    </xf>
    <xf numFmtId="0" fontId="6" fillId="8" borderId="10" xfId="0" applyFont="1" applyFill="1" applyBorder="1" applyAlignment="1" applyProtection="1">
      <protection locked="0"/>
    </xf>
    <xf numFmtId="1" fontId="6" fillId="8" borderId="10" xfId="0" applyNumberFormat="1" applyFont="1" applyFill="1" applyBorder="1" applyAlignment="1" applyProtection="1">
      <alignment horizontal="center"/>
      <protection locked="0"/>
    </xf>
    <xf numFmtId="179" fontId="6" fillId="8" borderId="10" xfId="0" applyNumberFormat="1" applyFont="1" applyFill="1" applyBorder="1" applyAlignment="1" applyProtection="1">
      <protection locked="0"/>
    </xf>
    <xf numFmtId="0" fontId="6" fillId="8" borderId="10" xfId="0" applyFont="1" applyFill="1" applyBorder="1" applyAlignment="1" applyProtection="1">
      <alignment horizontal="center"/>
      <protection locked="0"/>
    </xf>
    <xf numFmtId="0" fontId="6" fillId="8" borderId="16" xfId="0" applyFont="1" applyFill="1" applyBorder="1" applyAlignment="1" applyProtection="1">
      <alignment horizontal="center"/>
      <protection locked="0"/>
    </xf>
    <xf numFmtId="0" fontId="22" fillId="16" borderId="44" xfId="0" applyFont="1" applyFill="1" applyBorder="1" applyAlignment="1" applyProtection="1">
      <alignment horizontal="center" vertical="center"/>
      <protection locked="0"/>
    </xf>
    <xf numFmtId="0" fontId="22" fillId="16" borderId="45" xfId="0" applyFont="1" applyFill="1" applyBorder="1" applyAlignment="1" applyProtection="1">
      <alignment horizontal="center" vertical="center"/>
      <protection locked="0"/>
    </xf>
    <xf numFmtId="0" fontId="1" fillId="8" borderId="21" xfId="0" applyFont="1" applyFill="1" applyBorder="1" applyAlignment="1" applyProtection="1">
      <alignment horizontal="left" wrapText="1"/>
      <protection locked="0"/>
    </xf>
    <xf numFmtId="0" fontId="6" fillId="15" borderId="10" xfId="0" applyFont="1" applyFill="1" applyBorder="1" applyAlignment="1" applyProtection="1">
      <alignment horizontal="center"/>
      <protection locked="0"/>
    </xf>
    <xf numFmtId="0" fontId="6" fillId="8" borderId="10" xfId="0" applyFont="1" applyFill="1" applyBorder="1" applyAlignment="1" applyProtection="1">
      <alignment horizontal="left"/>
      <protection locked="0"/>
    </xf>
    <xf numFmtId="0" fontId="6" fillId="15" borderId="16" xfId="0" applyFont="1" applyFill="1" applyBorder="1" applyAlignment="1" applyProtection="1">
      <alignment horizontal="center"/>
      <protection locked="0"/>
    </xf>
    <xf numFmtId="0" fontId="6" fillId="0" borderId="14" xfId="0" applyFont="1" applyBorder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center"/>
      <protection locked="0"/>
    </xf>
    <xf numFmtId="0" fontId="6" fillId="2" borderId="10" xfId="0" applyFont="1" applyFill="1" applyBorder="1" applyAlignment="1" applyProtection="1">
      <alignment horizontal="center"/>
      <protection locked="0"/>
    </xf>
    <xf numFmtId="0" fontId="6" fillId="0" borderId="16" xfId="0" applyFont="1" applyBorder="1" applyAlignment="1" applyProtection="1">
      <alignment horizontal="center"/>
      <protection locked="0"/>
    </xf>
    <xf numFmtId="0" fontId="6" fillId="2" borderId="16" xfId="0" applyFont="1" applyFill="1" applyBorder="1" applyAlignment="1" applyProtection="1">
      <alignment horizontal="center"/>
      <protection locked="0"/>
    </xf>
    <xf numFmtId="0" fontId="6" fillId="15" borderId="12" xfId="0" applyFont="1" applyFill="1" applyBorder="1" applyAlignment="1" applyProtection="1">
      <alignment horizontal="center" wrapText="1"/>
      <protection locked="0"/>
    </xf>
    <xf numFmtId="0" fontId="6" fillId="8" borderId="10" xfId="0" applyFont="1" applyFill="1" applyBorder="1" applyAlignment="1" applyProtection="1">
      <alignment horizontal="center"/>
      <protection locked="0"/>
    </xf>
    <xf numFmtId="0" fontId="22" fillId="16" borderId="44" xfId="0" applyFont="1" applyFill="1" applyBorder="1" applyAlignment="1" applyProtection="1">
      <alignment horizontal="center" vertical="center"/>
      <protection locked="0"/>
    </xf>
    <xf numFmtId="0" fontId="22" fillId="16" borderId="45" xfId="0" applyFont="1" applyFill="1" applyBorder="1" applyAlignment="1" applyProtection="1">
      <alignment horizontal="center" vertical="center"/>
      <protection locked="0"/>
    </xf>
    <xf numFmtId="0" fontId="6" fillId="15" borderId="10" xfId="0" applyFont="1" applyFill="1" applyBorder="1" applyAlignment="1" applyProtection="1">
      <alignment horizontal="center"/>
      <protection locked="0"/>
    </xf>
    <xf numFmtId="0" fontId="6" fillId="8" borderId="10" xfId="0" applyFont="1" applyFill="1" applyBorder="1" applyAlignment="1" applyProtection="1">
      <alignment horizontal="left"/>
      <protection locked="0"/>
    </xf>
    <xf numFmtId="0" fontId="6" fillId="15" borderId="16" xfId="0" applyFont="1" applyFill="1" applyBorder="1" applyAlignment="1" applyProtection="1">
      <alignment horizontal="center"/>
      <protection locked="0"/>
    </xf>
    <xf numFmtId="2" fontId="6" fillId="0" borderId="10" xfId="0" applyNumberFormat="1" applyFont="1" applyBorder="1" applyAlignment="1" applyProtection="1">
      <alignment horizontal="center"/>
      <protection locked="0"/>
    </xf>
    <xf numFmtId="0" fontId="6" fillId="8" borderId="31" xfId="0" applyFont="1" applyFill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8" borderId="32" xfId="0" applyFont="1" applyFill="1" applyBorder="1" applyAlignment="1">
      <alignment horizontal="center" vertical="center"/>
    </xf>
    <xf numFmtId="0" fontId="6" fillId="8" borderId="31" xfId="0" applyFont="1" applyFill="1" applyBorder="1" applyAlignment="1">
      <alignment horizontal="center"/>
    </xf>
    <xf numFmtId="0" fontId="6" fillId="8" borderId="0" xfId="0" applyFont="1" applyFill="1" applyAlignment="1">
      <alignment horizontal="center"/>
    </xf>
    <xf numFmtId="0" fontId="6" fillId="8" borderId="32" xfId="0" applyFont="1" applyFill="1" applyBorder="1" applyAlignment="1">
      <alignment horizontal="center"/>
    </xf>
    <xf numFmtId="0" fontId="15" fillId="12" borderId="28" xfId="0" applyFont="1" applyFill="1" applyBorder="1" applyAlignment="1">
      <alignment horizontal="center" vertical="center"/>
    </xf>
    <xf numFmtId="0" fontId="15" fillId="12" borderId="29" xfId="0" applyFont="1" applyFill="1" applyBorder="1" applyAlignment="1">
      <alignment horizontal="center" vertical="center"/>
    </xf>
    <xf numFmtId="0" fontId="15" fillId="12" borderId="30" xfId="0" applyFont="1" applyFill="1" applyBorder="1" applyAlignment="1">
      <alignment horizontal="center" vertical="center"/>
    </xf>
    <xf numFmtId="0" fontId="15" fillId="12" borderId="31" xfId="0" applyFont="1" applyFill="1" applyBorder="1" applyAlignment="1">
      <alignment horizontal="center" vertical="center"/>
    </xf>
    <xf numFmtId="0" fontId="15" fillId="12" borderId="0" xfId="0" applyFont="1" applyFill="1" applyAlignment="1">
      <alignment horizontal="center" vertical="center"/>
    </xf>
    <xf numFmtId="0" fontId="15" fillId="12" borderId="32" xfId="0" applyFont="1" applyFill="1" applyBorder="1" applyAlignment="1">
      <alignment horizontal="center" vertical="center"/>
    </xf>
    <xf numFmtId="0" fontId="15" fillId="12" borderId="33" xfId="0" applyFont="1" applyFill="1" applyBorder="1" applyAlignment="1">
      <alignment horizontal="center" vertical="center"/>
    </xf>
    <xf numFmtId="0" fontId="15" fillId="12" borderId="34" xfId="0" applyFont="1" applyFill="1" applyBorder="1" applyAlignment="1">
      <alignment horizontal="center" vertical="center"/>
    </xf>
    <xf numFmtId="0" fontId="15" fillId="12" borderId="35" xfId="0" applyFont="1" applyFill="1" applyBorder="1" applyAlignment="1">
      <alignment horizontal="center" vertical="center"/>
    </xf>
    <xf numFmtId="176" fontId="6" fillId="0" borderId="42" xfId="1" applyFont="1" applyBorder="1" applyAlignment="1" applyProtection="1">
      <alignment horizontal="center"/>
      <protection locked="0"/>
    </xf>
    <xf numFmtId="176" fontId="6" fillId="0" borderId="43" xfId="1" applyFont="1" applyBorder="1" applyAlignment="1" applyProtection="1">
      <alignment horizontal="center"/>
      <protection locked="0"/>
    </xf>
    <xf numFmtId="176" fontId="6" fillId="0" borderId="16" xfId="1" applyFont="1" applyBorder="1" applyAlignment="1" applyProtection="1">
      <alignment horizontal="center"/>
      <protection locked="0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8" fillId="4" borderId="10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right"/>
    </xf>
    <xf numFmtId="0" fontId="8" fillId="0" borderId="13" xfId="0" applyFont="1" applyBorder="1" applyAlignment="1">
      <alignment horizontal="right"/>
    </xf>
    <xf numFmtId="0" fontId="9" fillId="5" borderId="4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right"/>
    </xf>
    <xf numFmtId="0" fontId="8" fillId="4" borderId="37" xfId="0" applyFont="1" applyFill="1" applyBorder="1" applyAlignment="1">
      <alignment horizontal="center" vertical="center" wrapText="1"/>
    </xf>
    <xf numFmtId="0" fontId="8" fillId="4" borderId="38" xfId="0" applyFont="1" applyFill="1" applyBorder="1" applyAlignment="1">
      <alignment horizontal="center" vertical="center" wrapText="1"/>
    </xf>
    <xf numFmtId="0" fontId="8" fillId="4" borderId="39" xfId="0" applyFont="1" applyFill="1" applyBorder="1" applyAlignment="1">
      <alignment horizontal="center" vertical="center" wrapText="1"/>
    </xf>
    <xf numFmtId="0" fontId="8" fillId="4" borderId="40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176" fontId="6" fillId="0" borderId="46" xfId="1" applyFont="1" applyBorder="1" applyAlignment="1" applyProtection="1">
      <alignment horizontal="center"/>
      <protection locked="0"/>
    </xf>
  </cellXfs>
  <cellStyles count="6">
    <cellStyle name="百分比" xfId="3" builtinId="5"/>
    <cellStyle name="常规" xfId="0" builtinId="0"/>
    <cellStyle name="货币" xfId="1" builtinId="4"/>
    <cellStyle name="千位分隔" xfId="2" builtinId="3"/>
    <cellStyle name="千位分隔 2" xfId="4" xr:uid="{00000000-0005-0000-0000-000004000000}"/>
    <cellStyle name="千位分隔 2 2" xfId="5" xr:uid="{00000000-0005-0000-0000-000004000000}"/>
  </cellStyles>
  <dxfs count="8328"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border>
        <start style="hair">
          <color theme="0"/>
        </start>
        <end style="hair">
          <color theme="0"/>
        </end>
        <top style="hair">
          <color theme="0"/>
        </top>
        <bottom style="hair">
          <color theme="0"/>
        </bottom>
        <vertical/>
        <horizontal/>
      </border>
    </dxf>
    <dxf>
      <border>
        <start style="thin">
          <color theme="0"/>
        </start>
        <end style="thin">
          <color theme="0"/>
        </end>
        <top style="thin">
          <color theme="0"/>
        </top>
        <bottom style="thin">
          <color theme="0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border>
        <start style="hair">
          <color theme="0"/>
        </start>
        <end style="hair">
          <color theme="0"/>
        </end>
        <top style="hair">
          <color theme="0"/>
        </top>
        <bottom style="hair">
          <color theme="0"/>
        </bottom>
        <vertical/>
        <horizontal/>
      </border>
    </dxf>
    <dxf>
      <border>
        <start style="thin">
          <color theme="0"/>
        </start>
        <end style="thin">
          <color theme="0"/>
        </end>
        <top style="thin">
          <color theme="0"/>
        </top>
        <bottom style="thin">
          <color theme="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FFC2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alcChain" Target="calcChain.xml"/><Relationship Id="rId5" Type="http://purl.oclc.org/ooxml/officeDocument/relationships/worksheet" Target="worksheets/sheet5.xml"/><Relationship Id="rId10" Type="http://purl.oclc.org/ooxml/officeDocument/relationships/sheetMetadata" Target="metadata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Relationship Id="rId5" Type="http://purl.oclc.org/ooxml/officeDocument/relationships/image" Target="../media/image5.png"/><Relationship Id="rId4" Type="http://purl.oclc.org/ooxml/officeDocument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purl.oclc.org/ooxml/officeDocument/relationships/image" Target="../media/image7.emf"/><Relationship Id="rId1" Type="http://purl.oclc.org/ooxml/officeDocument/relationships/image" Target="../media/image6.emf"/></Relationships>
</file>

<file path=xl/drawings/_rels/drawing3.xml.rels><?xml version="1.0" encoding="UTF-8" standalone="yes"?>
<Relationships xmlns="http://schemas.openxmlformats.org/package/2006/relationships"><Relationship Id="rId3" Type="http://purl.oclc.org/ooxml/officeDocument/relationships/image" Target="../media/image10.png"/><Relationship Id="rId7" Type="http://purl.oclc.org/ooxml/officeDocument/relationships/image" Target="../media/image14.png"/><Relationship Id="rId2" Type="http://purl.oclc.org/ooxml/officeDocument/relationships/image" Target="../media/image9.png"/><Relationship Id="rId1" Type="http://purl.oclc.org/ooxml/officeDocument/relationships/image" Target="../media/image8.png"/><Relationship Id="rId6" Type="http://purl.oclc.org/ooxml/officeDocument/relationships/image" Target="../media/image13.png"/><Relationship Id="rId5" Type="http://purl.oclc.org/ooxml/officeDocument/relationships/image" Target="../media/image12.png"/><Relationship Id="rId4" Type="http://purl.oclc.org/ooxml/officeDocument/relationships/image" Target="../media/image1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4</xdr:col>
      <xdr:colOff>101599</xdr:colOff>
      <xdr:row>13</xdr:row>
      <xdr:rowOff>190500</xdr:rowOff>
    </xdr:from>
    <xdr:to>
      <xdr:col>18</xdr:col>
      <xdr:colOff>102762</xdr:colOff>
      <xdr:row>18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3174999" y="3365500"/>
          <a:ext cx="11558163" cy="90170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4</xdr:col>
      <xdr:colOff>88900</xdr:colOff>
      <xdr:row>26</xdr:row>
      <xdr:rowOff>101600</xdr:rowOff>
    </xdr:from>
    <xdr:to>
      <xdr:col>18</xdr:col>
      <xdr:colOff>152400</xdr:colOff>
      <xdr:row>31</xdr:row>
      <xdr:rowOff>167134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/>
        <a:stretch>
          <a:fillRect/>
        </a:stretch>
      </xdr:blipFill>
      <xdr:spPr>
        <a:xfrm>
          <a:off x="3162300" y="5511800"/>
          <a:ext cx="11620500" cy="1081534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3</xdr:col>
      <xdr:colOff>1066800</xdr:colOff>
      <xdr:row>42</xdr:row>
      <xdr:rowOff>50800</xdr:rowOff>
    </xdr:from>
    <xdr:to>
      <xdr:col>9</xdr:col>
      <xdr:colOff>508000</xdr:colOff>
      <xdr:row>47</xdr:row>
      <xdr:rowOff>162681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/>
        <a:stretch>
          <a:fillRect/>
        </a:stretch>
      </xdr:blipFill>
      <xdr:spPr>
        <a:xfrm>
          <a:off x="2971800" y="8305800"/>
          <a:ext cx="4737100" cy="112788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3</xdr:col>
      <xdr:colOff>1041399</xdr:colOff>
      <xdr:row>53</xdr:row>
      <xdr:rowOff>101600</xdr:rowOff>
    </xdr:from>
    <xdr:to>
      <xdr:col>7</xdr:col>
      <xdr:colOff>302134</xdr:colOff>
      <xdr:row>58</xdr:row>
      <xdr:rowOff>127000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4"/>
        <a:stretch>
          <a:fillRect/>
        </a:stretch>
      </xdr:blipFill>
      <xdr:spPr>
        <a:xfrm>
          <a:off x="2946399" y="10591800"/>
          <a:ext cx="2905635" cy="104140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4</xdr:col>
      <xdr:colOff>12700</xdr:colOff>
      <xdr:row>34</xdr:row>
      <xdr:rowOff>84864</xdr:rowOff>
    </xdr:from>
    <xdr:to>
      <xdr:col>9</xdr:col>
      <xdr:colOff>431800</xdr:colOff>
      <xdr:row>34</xdr:row>
      <xdr:rowOff>1777999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5"/>
        <a:stretch>
          <a:fillRect/>
        </a:stretch>
      </xdr:blipFill>
      <xdr:spPr>
        <a:xfrm>
          <a:off x="3086100" y="6917464"/>
          <a:ext cx="4546600" cy="16931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7</xdr:col>
      <xdr:colOff>587375</xdr:colOff>
      <xdr:row>33</xdr:row>
      <xdr:rowOff>80130</xdr:rowOff>
    </xdr:from>
    <xdr:to>
      <xdr:col>11</xdr:col>
      <xdr:colOff>314325</xdr:colOff>
      <xdr:row>57</xdr:row>
      <xdr:rowOff>85725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60FC14EF-CFAA-48F8-8EF7-91D8FDBC947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00875" y="6588880"/>
          <a:ext cx="4711700" cy="45775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285750</xdr:colOff>
      <xdr:row>4</xdr:row>
      <xdr:rowOff>111126</xdr:rowOff>
    </xdr:from>
    <xdr:to>
      <xdr:col>11</xdr:col>
      <xdr:colOff>381000</xdr:colOff>
      <xdr:row>30</xdr:row>
      <xdr:rowOff>93538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502C9CDB-4B23-449A-821D-EFB6E2BCC54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9250" y="1079501"/>
          <a:ext cx="5080000" cy="49354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 editAs="oneCell">
    <xdr:from>
      <xdr:col>3</xdr:col>
      <xdr:colOff>85454</xdr:colOff>
      <xdr:row>1</xdr:row>
      <xdr:rowOff>6642</xdr:rowOff>
    </xdr:from>
    <xdr:to>
      <xdr:col>3</xdr:col>
      <xdr:colOff>900546</xdr:colOff>
      <xdr:row>7</xdr:row>
      <xdr:rowOff>111275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547272" y="110551"/>
          <a:ext cx="815092" cy="1224542"/>
        </a:xfrm>
        <a:prstGeom prst="rect">
          <a:avLst/>
        </a:prstGeom>
      </xdr:spPr>
    </xdr:pic>
    <xdr:clientData/>
  </xdr:twoCellAnchor>
  <xdr:twoCellAnchor>
    <xdr:from>
      <xdr:col>22</xdr:col>
      <xdr:colOff>102972</xdr:colOff>
      <xdr:row>2</xdr:row>
      <xdr:rowOff>17162</xdr:rowOff>
    </xdr:from>
    <xdr:to>
      <xdr:col>35</xdr:col>
      <xdr:colOff>806620</xdr:colOff>
      <xdr:row>218</xdr:row>
      <xdr:rowOff>129477</xdr:rowOff>
    </xdr:to>
    <xdr:sp macro="" textlink="">
      <xdr:nvSpPr>
        <xdr:cNvPr id="18" name="AutoShape 125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29398783" y="291757"/>
          <a:ext cx="9748107" cy="44665288"/>
        </a:xfrm>
        <a:prstGeom prst="roundRect">
          <a:avLst>
            <a:gd name="adj" fmla="val 4019"/>
          </a:avLst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22</xdr:col>
      <xdr:colOff>158752</xdr:colOff>
      <xdr:row>3</xdr:row>
      <xdr:rowOff>86176</xdr:rowOff>
    </xdr:from>
    <xdr:to>
      <xdr:col>35</xdr:col>
      <xdr:colOff>431800</xdr:colOff>
      <xdr:row>5</xdr:row>
      <xdr:rowOff>101599</xdr:rowOff>
    </xdr:to>
    <xdr:sp macro="" textlink="">
      <xdr:nvSpPr>
        <xdr:cNvPr id="19" name="AutoShape 125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5617152" y="492576"/>
          <a:ext cx="9417048" cy="421823"/>
        </a:xfrm>
        <a:prstGeom prst="roundRect">
          <a:avLst>
            <a:gd name="adj" fmla="val 28919"/>
          </a:avLst>
        </a:prstGeom>
        <a:solidFill>
          <a:schemeClr val="bg1">
            <a:lumMod val="65%"/>
          </a:schemeClr>
        </a:solidFill>
        <a:ln w="317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pPr algn="ctr"/>
          <a:r>
            <a:rPr lang="en-US" sz="1600">
              <a:latin typeface="Arial" panose="020B0604020202020204" pitchFamily="34" charset="0"/>
              <a:cs typeface="Arial" panose="020B0604020202020204" pitchFamily="34" charset="0"/>
            </a:rPr>
            <a:t>Layout</a:t>
          </a:r>
        </a:p>
      </xdr:txBody>
    </xdr:sp>
    <xdr:clientData/>
  </xdr:twoCellAnchor>
  <xdr:twoCellAnchor>
    <xdr:from>
      <xdr:col>25</xdr:col>
      <xdr:colOff>507682</xdr:colOff>
      <xdr:row>6</xdr:row>
      <xdr:rowOff>92920</xdr:rowOff>
    </xdr:from>
    <xdr:to>
      <xdr:col>25</xdr:col>
      <xdr:colOff>630585</xdr:colOff>
      <xdr:row>7</xdr:row>
      <xdr:rowOff>23685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40487282" y="1096220"/>
          <a:ext cx="122903" cy="13396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24</xdr:col>
      <xdr:colOff>600983</xdr:colOff>
      <xdr:row>5</xdr:row>
      <xdr:rowOff>147412</xdr:rowOff>
    </xdr:from>
    <xdr:to>
      <xdr:col>24</xdr:col>
      <xdr:colOff>807254</xdr:colOff>
      <xdr:row>7</xdr:row>
      <xdr:rowOff>78960</xdr:rowOff>
    </xdr:to>
    <xdr:pic>
      <xdr:nvPicPr>
        <xdr:cNvPr id="21" name="Picture 29" descr="op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 cstate="print">
          <a:lum bright="40%"/>
        </a:blip>
        <a:srcRect/>
        <a:stretch>
          <a:fillRect/>
        </a:stretch>
      </xdr:blipFill>
      <xdr:spPr bwMode="auto">
        <a:xfrm rot="350079">
          <a:off x="39767783" y="947512"/>
          <a:ext cx="206271" cy="337948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26</xdr:col>
      <xdr:colOff>444743</xdr:colOff>
      <xdr:row>14</xdr:row>
      <xdr:rowOff>22229</xdr:rowOff>
    </xdr:from>
    <xdr:to>
      <xdr:col>28</xdr:col>
      <xdr:colOff>429797</xdr:colOff>
      <xdr:row>102</xdr:row>
      <xdr:rowOff>65812</xdr:rowOff>
    </xdr:to>
    <xdr:pic>
      <xdr:nvPicPr>
        <xdr:cNvPr id="78" name="图片 77">
          <a:extLst>
            <a:ext uri="{FF2B5EF4-FFF2-40B4-BE49-F238E27FC236}">
              <a16:creationId xmlns:a16="http://schemas.microsoft.com/office/drawing/2014/main" id="{021F535E-C0C9-4330-8F23-4B31DD769CD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/>
        <a:stretch>
          <a:fillRect/>
        </a:stretch>
      </xdr:blipFill>
      <xdr:spPr>
        <a:xfrm rot="5400000">
          <a:off x="30450978" y="10528994"/>
          <a:ext cx="16807583" cy="1763054"/>
        </a:xfrm>
        <a:prstGeom prst="rect">
          <a:avLst/>
        </a:prstGeom>
      </xdr:spPr>
    </xdr:pic>
    <xdr:clientData/>
  </xdr:twoCellAnchor>
  <xdr:twoCellAnchor>
    <xdr:from>
      <xdr:col>22</xdr:col>
      <xdr:colOff>849703</xdr:colOff>
      <xdr:row>10</xdr:row>
      <xdr:rowOff>565726</xdr:rowOff>
    </xdr:from>
    <xdr:to>
      <xdr:col>34</xdr:col>
      <xdr:colOff>295808</xdr:colOff>
      <xdr:row>104</xdr:row>
      <xdr:rowOff>107374</xdr:rowOff>
    </xdr:to>
    <xdr:sp macro="" textlink="">
      <xdr:nvSpPr>
        <xdr:cNvPr id="79" name="矩形 78">
          <a:extLst>
            <a:ext uri="{FF2B5EF4-FFF2-40B4-BE49-F238E27FC236}">
              <a16:creationId xmlns:a16="http://schemas.microsoft.com/office/drawing/2014/main" id="{3B723504-59D7-4D8A-B064-E937345F792E}"/>
            </a:ext>
          </a:extLst>
        </xdr:cNvPr>
        <xdr:cNvSpPr/>
      </xdr:nvSpPr>
      <xdr:spPr>
        <a:xfrm>
          <a:off x="34822203" y="2343726"/>
          <a:ext cx="8590105" cy="17893148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22</xdr:col>
      <xdr:colOff>815068</xdr:colOff>
      <xdr:row>10</xdr:row>
      <xdr:rowOff>127001</xdr:rowOff>
    </xdr:from>
    <xdr:to>
      <xdr:col>23</xdr:col>
      <xdr:colOff>753878</xdr:colOff>
      <xdr:row>10</xdr:row>
      <xdr:rowOff>575708</xdr:rowOff>
    </xdr:to>
    <xdr:sp macro="" textlink="">
      <xdr:nvSpPr>
        <xdr:cNvPr id="82" name="矩形 81">
          <a:extLst>
            <a:ext uri="{FF2B5EF4-FFF2-40B4-BE49-F238E27FC236}">
              <a16:creationId xmlns:a16="http://schemas.microsoft.com/office/drawing/2014/main" id="{4AFA71D7-5835-4C64-814C-A65FDF01925C}"/>
            </a:ext>
          </a:extLst>
        </xdr:cNvPr>
        <xdr:cNvSpPr/>
      </xdr:nvSpPr>
      <xdr:spPr>
        <a:xfrm>
          <a:off x="34787568" y="1905001"/>
          <a:ext cx="827810" cy="448707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2400">
              <a:solidFill>
                <a:srgbClr val="00B0F0"/>
              </a:solidFill>
            </a:rPr>
            <a:t>1 </a:t>
          </a:r>
          <a:endParaRPr lang="zh-CN" altLang="en-US" sz="2400">
            <a:solidFill>
              <a:srgbClr val="00B0F0"/>
            </a:solidFill>
          </a:endParaRPr>
        </a:p>
      </xdr:txBody>
    </xdr:sp>
    <xdr:clientData/>
  </xdr:twoCellAnchor>
  <xdr:twoCellAnchor>
    <xdr:from>
      <xdr:col>22</xdr:col>
      <xdr:colOff>825210</xdr:colOff>
      <xdr:row>109</xdr:row>
      <xdr:rowOff>173183</xdr:rowOff>
    </xdr:from>
    <xdr:to>
      <xdr:col>34</xdr:col>
      <xdr:colOff>279400</xdr:colOff>
      <xdr:row>134</xdr:row>
      <xdr:rowOff>144323</xdr:rowOff>
    </xdr:to>
    <xdr:sp macro="" textlink="">
      <xdr:nvSpPr>
        <xdr:cNvPr id="83" name="矩形 82">
          <a:extLst>
            <a:ext uri="{FF2B5EF4-FFF2-40B4-BE49-F238E27FC236}">
              <a16:creationId xmlns:a16="http://schemas.microsoft.com/office/drawing/2014/main" id="{88AFABB8-9066-4287-91AF-E7B9816029E1}"/>
            </a:ext>
          </a:extLst>
        </xdr:cNvPr>
        <xdr:cNvSpPr/>
      </xdr:nvSpPr>
      <xdr:spPr>
        <a:xfrm>
          <a:off x="34988210" y="22525183"/>
          <a:ext cx="8547390" cy="5051140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24</xdr:col>
      <xdr:colOff>63095</xdr:colOff>
      <xdr:row>14</xdr:row>
      <xdr:rowOff>136927</xdr:rowOff>
    </xdr:from>
    <xdr:to>
      <xdr:col>24</xdr:col>
      <xdr:colOff>212637</xdr:colOff>
      <xdr:row>25</xdr:row>
      <xdr:rowOff>159720</xdr:rowOff>
    </xdr:to>
    <xdr:sp macro="" textlink="">
      <xdr:nvSpPr>
        <xdr:cNvPr id="84" name="下箭头 111">
          <a:extLst>
            <a:ext uri="{FF2B5EF4-FFF2-40B4-BE49-F238E27FC236}">
              <a16:creationId xmlns:a16="http://schemas.microsoft.com/office/drawing/2014/main" id="{7F042799-4BD6-4CB7-AC62-B8A1DE0B328D}"/>
            </a:ext>
          </a:extLst>
        </xdr:cNvPr>
        <xdr:cNvSpPr/>
      </xdr:nvSpPr>
      <xdr:spPr>
        <a:xfrm>
          <a:off x="35813595" y="3121427"/>
          <a:ext cx="149542" cy="2118293"/>
        </a:xfrm>
        <a:prstGeom prst="downArrow">
          <a:avLst/>
        </a:prstGeom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23</xdr:col>
      <xdr:colOff>617163</xdr:colOff>
      <xdr:row>12</xdr:row>
      <xdr:rowOff>98355</xdr:rowOff>
    </xdr:from>
    <xdr:to>
      <xdr:col>25</xdr:col>
      <xdr:colOff>707101</xdr:colOff>
      <xdr:row>15</xdr:row>
      <xdr:rowOff>21412</xdr:rowOff>
    </xdr:to>
    <xdr:sp macro="" textlink="">
      <xdr:nvSpPr>
        <xdr:cNvPr id="96" name="矩形 95">
          <a:extLst>
            <a:ext uri="{FF2B5EF4-FFF2-40B4-BE49-F238E27FC236}">
              <a16:creationId xmlns:a16="http://schemas.microsoft.com/office/drawing/2014/main" id="{7EC9260D-C1BA-40CE-95AA-3DD46AC140D7}"/>
            </a:ext>
          </a:extLst>
        </xdr:cNvPr>
        <xdr:cNvSpPr/>
      </xdr:nvSpPr>
      <xdr:spPr>
        <a:xfrm>
          <a:off x="35478663" y="2701855"/>
          <a:ext cx="1867938" cy="494557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1800">
              <a:solidFill>
                <a:schemeClr val="tx1"/>
              </a:solidFill>
            </a:rPr>
            <a:t>Side-B</a:t>
          </a:r>
          <a:endParaRPr lang="zh-CN" altLang="en-US" sz="1800">
            <a:solidFill>
              <a:schemeClr val="tx1"/>
            </a:solidFill>
          </a:endParaRPr>
        </a:p>
      </xdr:txBody>
    </xdr:sp>
    <xdr:clientData/>
  </xdr:twoCellAnchor>
  <xdr:twoCellAnchor>
    <xdr:from>
      <xdr:col>26</xdr:col>
      <xdr:colOff>308639</xdr:colOff>
      <xdr:row>26</xdr:row>
      <xdr:rowOff>64950</xdr:rowOff>
    </xdr:from>
    <xdr:to>
      <xdr:col>26</xdr:col>
      <xdr:colOff>769911</xdr:colOff>
      <xdr:row>28</xdr:row>
      <xdr:rowOff>150924</xdr:rowOff>
    </xdr:to>
    <xdr:pic>
      <xdr:nvPicPr>
        <xdr:cNvPr id="103" name="Picture 29" descr="op">
          <a:extLst>
            <a:ext uri="{FF2B5EF4-FFF2-40B4-BE49-F238E27FC236}">
              <a16:creationId xmlns:a16="http://schemas.microsoft.com/office/drawing/2014/main" id="{547366B2-C98C-47F0-9C5D-009EC0F6B571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 cstate="print">
          <a:lum bright="40%"/>
        </a:blip>
        <a:srcRect/>
        <a:stretch>
          <a:fillRect/>
        </a:stretch>
      </xdr:blipFill>
      <xdr:spPr bwMode="auto">
        <a:xfrm>
          <a:off x="37837139" y="5335450"/>
          <a:ext cx="461272" cy="466974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25</xdr:col>
      <xdr:colOff>798488</xdr:colOff>
      <xdr:row>47</xdr:row>
      <xdr:rowOff>64513</xdr:rowOff>
    </xdr:from>
    <xdr:to>
      <xdr:col>26</xdr:col>
      <xdr:colOff>372452</xdr:colOff>
      <xdr:row>49</xdr:row>
      <xdr:rowOff>152439</xdr:rowOff>
    </xdr:to>
    <xdr:pic>
      <xdr:nvPicPr>
        <xdr:cNvPr id="106" name="Picture 29" descr="op">
          <a:extLst>
            <a:ext uri="{FF2B5EF4-FFF2-40B4-BE49-F238E27FC236}">
              <a16:creationId xmlns:a16="http://schemas.microsoft.com/office/drawing/2014/main" id="{98E15586-6BFB-477C-BA81-695903E55E41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 cstate="print">
          <a:lum bright="40%"/>
        </a:blip>
        <a:srcRect/>
        <a:stretch>
          <a:fillRect/>
        </a:stretch>
      </xdr:blipFill>
      <xdr:spPr bwMode="auto">
        <a:xfrm>
          <a:off x="37437988" y="9335513"/>
          <a:ext cx="462964" cy="468926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26</xdr:col>
      <xdr:colOff>369431</xdr:colOff>
      <xdr:row>89</xdr:row>
      <xdr:rowOff>22772</xdr:rowOff>
    </xdr:from>
    <xdr:to>
      <xdr:col>26</xdr:col>
      <xdr:colOff>833287</xdr:colOff>
      <xdr:row>91</xdr:row>
      <xdr:rowOff>142367</xdr:rowOff>
    </xdr:to>
    <xdr:pic>
      <xdr:nvPicPr>
        <xdr:cNvPr id="108" name="Picture 29" descr="op">
          <a:extLst>
            <a:ext uri="{FF2B5EF4-FFF2-40B4-BE49-F238E27FC236}">
              <a16:creationId xmlns:a16="http://schemas.microsoft.com/office/drawing/2014/main" id="{94898FC8-AC04-4075-8716-B8F7F846E026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 cstate="print">
          <a:lum bright="40%"/>
        </a:blip>
        <a:srcRect/>
        <a:stretch>
          <a:fillRect/>
        </a:stretch>
      </xdr:blipFill>
      <xdr:spPr bwMode="auto">
        <a:xfrm>
          <a:off x="37897931" y="17294772"/>
          <a:ext cx="463856" cy="50059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28</xdr:col>
      <xdr:colOff>416716</xdr:colOff>
      <xdr:row>46</xdr:row>
      <xdr:rowOff>142050</xdr:rowOff>
    </xdr:from>
    <xdr:to>
      <xdr:col>28</xdr:col>
      <xdr:colOff>824728</xdr:colOff>
      <xdr:row>48</xdr:row>
      <xdr:rowOff>179892</xdr:rowOff>
    </xdr:to>
    <xdr:pic>
      <xdr:nvPicPr>
        <xdr:cNvPr id="112" name="Picture 29" descr="op">
          <a:extLst>
            <a:ext uri="{FF2B5EF4-FFF2-40B4-BE49-F238E27FC236}">
              <a16:creationId xmlns:a16="http://schemas.microsoft.com/office/drawing/2014/main" id="{7F5B7C26-AEB4-420A-ADB3-3AA02222B3E9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 cstate="print">
          <a:lum bright="40%"/>
        </a:blip>
        <a:srcRect/>
        <a:stretch>
          <a:fillRect/>
        </a:stretch>
      </xdr:blipFill>
      <xdr:spPr bwMode="auto">
        <a:xfrm rot="10800000">
          <a:off x="39723216" y="9222550"/>
          <a:ext cx="408012" cy="418842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24</xdr:col>
      <xdr:colOff>884880</xdr:colOff>
      <xdr:row>112</xdr:row>
      <xdr:rowOff>108899</xdr:rowOff>
    </xdr:from>
    <xdr:to>
      <xdr:col>26</xdr:col>
      <xdr:colOff>754087</xdr:colOff>
      <xdr:row>133</xdr:row>
      <xdr:rowOff>188541</xdr:rowOff>
    </xdr:to>
    <xdr:pic>
      <xdr:nvPicPr>
        <xdr:cNvPr id="113" name="图片 112">
          <a:extLst>
            <a:ext uri="{FF2B5EF4-FFF2-40B4-BE49-F238E27FC236}">
              <a16:creationId xmlns:a16="http://schemas.microsoft.com/office/drawing/2014/main" id="{FB954AEF-B880-487E-B326-91D7E7932478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4"/>
        <a:stretch>
          <a:fillRect/>
        </a:stretch>
      </xdr:blipFill>
      <xdr:spPr>
        <a:xfrm rot="5400000">
          <a:off x="35418913" y="22978866"/>
          <a:ext cx="4080142" cy="1647207"/>
        </a:xfrm>
        <a:prstGeom prst="rect">
          <a:avLst/>
        </a:prstGeom>
      </xdr:spPr>
    </xdr:pic>
    <xdr:clientData/>
  </xdr:twoCellAnchor>
  <xdr:twoCellAnchor>
    <xdr:from>
      <xdr:col>24</xdr:col>
      <xdr:colOff>877166</xdr:colOff>
      <xdr:row>115</xdr:row>
      <xdr:rowOff>31176</xdr:rowOff>
    </xdr:from>
    <xdr:to>
      <xdr:col>25</xdr:col>
      <xdr:colOff>463567</xdr:colOff>
      <xdr:row>117</xdr:row>
      <xdr:rowOff>145132</xdr:rowOff>
    </xdr:to>
    <xdr:pic>
      <xdr:nvPicPr>
        <xdr:cNvPr id="114" name="Picture 29" descr="op">
          <a:extLst>
            <a:ext uri="{FF2B5EF4-FFF2-40B4-BE49-F238E27FC236}">
              <a16:creationId xmlns:a16="http://schemas.microsoft.com/office/drawing/2014/main" id="{B84AB15C-9D49-4C77-BE59-A0B79A72E92B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 cstate="print">
          <a:lum bright="40%"/>
        </a:blip>
        <a:srcRect/>
        <a:stretch>
          <a:fillRect/>
        </a:stretch>
      </xdr:blipFill>
      <xdr:spPr bwMode="auto">
        <a:xfrm>
          <a:off x="36627666" y="22256176"/>
          <a:ext cx="475401" cy="494956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24</xdr:col>
      <xdr:colOff>610466</xdr:colOff>
      <xdr:row>121</xdr:row>
      <xdr:rowOff>28867</xdr:rowOff>
    </xdr:from>
    <xdr:to>
      <xdr:col>25</xdr:col>
      <xdr:colOff>196867</xdr:colOff>
      <xdr:row>123</xdr:row>
      <xdr:rowOff>117423</xdr:rowOff>
    </xdr:to>
    <xdr:pic>
      <xdr:nvPicPr>
        <xdr:cNvPr id="115" name="Picture 29" descr="op">
          <a:extLst>
            <a:ext uri="{FF2B5EF4-FFF2-40B4-BE49-F238E27FC236}">
              <a16:creationId xmlns:a16="http://schemas.microsoft.com/office/drawing/2014/main" id="{A3CED18F-63A3-43A7-B1E7-9C68CF50552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 cstate="print">
          <a:lum bright="40%"/>
        </a:blip>
        <a:srcRect/>
        <a:stretch>
          <a:fillRect/>
        </a:stretch>
      </xdr:blipFill>
      <xdr:spPr bwMode="auto">
        <a:xfrm>
          <a:off x="36360966" y="23396867"/>
          <a:ext cx="475401" cy="469556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25</xdr:col>
      <xdr:colOff>51666</xdr:colOff>
      <xdr:row>127</xdr:row>
      <xdr:rowOff>110839</xdr:rowOff>
    </xdr:from>
    <xdr:to>
      <xdr:col>25</xdr:col>
      <xdr:colOff>527067</xdr:colOff>
      <xdr:row>130</xdr:row>
      <xdr:rowOff>26214</xdr:rowOff>
    </xdr:to>
    <xdr:pic>
      <xdr:nvPicPr>
        <xdr:cNvPr id="116" name="Picture 29" descr="op">
          <a:extLst>
            <a:ext uri="{FF2B5EF4-FFF2-40B4-BE49-F238E27FC236}">
              <a16:creationId xmlns:a16="http://schemas.microsoft.com/office/drawing/2014/main" id="{F3F76610-2E67-47DE-9641-5107D66B0BF2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 cstate="print">
          <a:lum bright="40%"/>
        </a:blip>
        <a:srcRect/>
        <a:stretch>
          <a:fillRect/>
        </a:stretch>
      </xdr:blipFill>
      <xdr:spPr bwMode="auto">
        <a:xfrm>
          <a:off x="36691166" y="24621839"/>
          <a:ext cx="475401" cy="48687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23</xdr:col>
      <xdr:colOff>28575</xdr:colOff>
      <xdr:row>114</xdr:row>
      <xdr:rowOff>158176</xdr:rowOff>
    </xdr:from>
    <xdr:to>
      <xdr:col>25</xdr:col>
      <xdr:colOff>118513</xdr:colOff>
      <xdr:row>119</xdr:row>
      <xdr:rowOff>25403</xdr:rowOff>
    </xdr:to>
    <xdr:sp macro="" textlink="">
      <xdr:nvSpPr>
        <xdr:cNvPr id="117" name="矩形 116">
          <a:extLst>
            <a:ext uri="{FF2B5EF4-FFF2-40B4-BE49-F238E27FC236}">
              <a16:creationId xmlns:a16="http://schemas.microsoft.com/office/drawing/2014/main" id="{2C752A35-9BEA-4B11-8839-7760FCCBEB6F}"/>
            </a:ext>
          </a:extLst>
        </xdr:cNvPr>
        <xdr:cNvSpPr/>
      </xdr:nvSpPr>
      <xdr:spPr>
        <a:xfrm>
          <a:off x="34890075" y="22192676"/>
          <a:ext cx="1867938" cy="819727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1800">
              <a:solidFill>
                <a:schemeClr val="tx1"/>
              </a:solidFill>
            </a:rPr>
            <a:t>Manpower*0.2</a:t>
          </a:r>
          <a:endParaRPr lang="zh-CN" altLang="en-US" sz="1800">
            <a:solidFill>
              <a:schemeClr val="tx1"/>
            </a:solidFill>
          </a:endParaRPr>
        </a:p>
      </xdr:txBody>
    </xdr:sp>
    <xdr:clientData/>
  </xdr:twoCellAnchor>
  <xdr:twoCellAnchor>
    <xdr:from>
      <xdr:col>22</xdr:col>
      <xdr:colOff>803275</xdr:colOff>
      <xdr:row>121</xdr:row>
      <xdr:rowOff>3467</xdr:rowOff>
    </xdr:from>
    <xdr:to>
      <xdr:col>25</xdr:col>
      <xdr:colOff>4213</xdr:colOff>
      <xdr:row>125</xdr:row>
      <xdr:rowOff>56576</xdr:rowOff>
    </xdr:to>
    <xdr:sp macro="" textlink="">
      <xdr:nvSpPr>
        <xdr:cNvPr id="118" name="矩形 117">
          <a:extLst>
            <a:ext uri="{FF2B5EF4-FFF2-40B4-BE49-F238E27FC236}">
              <a16:creationId xmlns:a16="http://schemas.microsoft.com/office/drawing/2014/main" id="{0B28909A-E64A-4C83-9E33-8E5C127374B7}"/>
            </a:ext>
          </a:extLst>
        </xdr:cNvPr>
        <xdr:cNvSpPr/>
      </xdr:nvSpPr>
      <xdr:spPr>
        <a:xfrm>
          <a:off x="34775775" y="23371467"/>
          <a:ext cx="1867938" cy="81510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1800">
              <a:solidFill>
                <a:schemeClr val="tx1"/>
              </a:solidFill>
            </a:rPr>
            <a:t>Manpower*0.5</a:t>
          </a:r>
          <a:endParaRPr lang="zh-CN" altLang="en-US" sz="1800">
            <a:solidFill>
              <a:schemeClr val="tx1"/>
            </a:solidFill>
          </a:endParaRPr>
        </a:p>
      </xdr:txBody>
    </xdr:sp>
    <xdr:clientData/>
  </xdr:twoCellAnchor>
  <xdr:twoCellAnchor>
    <xdr:from>
      <xdr:col>23</xdr:col>
      <xdr:colOff>205220</xdr:colOff>
      <xdr:row>127</xdr:row>
      <xdr:rowOff>13858</xdr:rowOff>
    </xdr:from>
    <xdr:to>
      <xdr:col>25</xdr:col>
      <xdr:colOff>295158</xdr:colOff>
      <xdr:row>131</xdr:row>
      <xdr:rowOff>54267</xdr:rowOff>
    </xdr:to>
    <xdr:sp macro="" textlink="">
      <xdr:nvSpPr>
        <xdr:cNvPr id="119" name="矩形 118">
          <a:extLst>
            <a:ext uri="{FF2B5EF4-FFF2-40B4-BE49-F238E27FC236}">
              <a16:creationId xmlns:a16="http://schemas.microsoft.com/office/drawing/2014/main" id="{DBBB29BE-2644-4083-A773-4408C264164A}"/>
            </a:ext>
          </a:extLst>
        </xdr:cNvPr>
        <xdr:cNvSpPr/>
      </xdr:nvSpPr>
      <xdr:spPr>
        <a:xfrm>
          <a:off x="35066720" y="24524858"/>
          <a:ext cx="1867938" cy="80240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1800">
              <a:solidFill>
                <a:schemeClr val="tx1"/>
              </a:solidFill>
            </a:rPr>
            <a:t>Manpower*0.5</a:t>
          </a:r>
          <a:endParaRPr lang="zh-CN" altLang="en-US" sz="1800">
            <a:solidFill>
              <a:schemeClr val="tx1"/>
            </a:solidFill>
          </a:endParaRPr>
        </a:p>
      </xdr:txBody>
    </xdr:sp>
    <xdr:clientData/>
  </xdr:twoCellAnchor>
  <xdr:twoCellAnchor>
    <xdr:from>
      <xdr:col>22</xdr:col>
      <xdr:colOff>799810</xdr:colOff>
      <xdr:row>139</xdr:row>
      <xdr:rowOff>32917</xdr:rowOff>
    </xdr:from>
    <xdr:to>
      <xdr:col>34</xdr:col>
      <xdr:colOff>355600</xdr:colOff>
      <xdr:row>152</xdr:row>
      <xdr:rowOff>3564</xdr:rowOff>
    </xdr:to>
    <xdr:sp macro="" textlink="">
      <xdr:nvSpPr>
        <xdr:cNvPr id="120" name="矩形 119">
          <a:extLst>
            <a:ext uri="{FF2B5EF4-FFF2-40B4-BE49-F238E27FC236}">
              <a16:creationId xmlns:a16="http://schemas.microsoft.com/office/drawing/2014/main" id="{64A6ABBB-7BE3-43BB-9150-FF5B41F4EEF6}"/>
            </a:ext>
          </a:extLst>
        </xdr:cNvPr>
        <xdr:cNvSpPr/>
      </xdr:nvSpPr>
      <xdr:spPr>
        <a:xfrm>
          <a:off x="34962810" y="28480917"/>
          <a:ext cx="8648990" cy="2612247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22</xdr:col>
      <xdr:colOff>765175</xdr:colOff>
      <xdr:row>137</xdr:row>
      <xdr:rowOff>10403</xdr:rowOff>
    </xdr:from>
    <xdr:to>
      <xdr:col>23</xdr:col>
      <xdr:colOff>710335</xdr:colOff>
      <xdr:row>139</xdr:row>
      <xdr:rowOff>31930</xdr:rowOff>
    </xdr:to>
    <xdr:sp macro="" textlink="">
      <xdr:nvSpPr>
        <xdr:cNvPr id="121" name="矩形 120">
          <a:extLst>
            <a:ext uri="{FF2B5EF4-FFF2-40B4-BE49-F238E27FC236}">
              <a16:creationId xmlns:a16="http://schemas.microsoft.com/office/drawing/2014/main" id="{4C42A631-8644-4BB9-8473-73402FB07EBA}"/>
            </a:ext>
          </a:extLst>
        </xdr:cNvPr>
        <xdr:cNvSpPr/>
      </xdr:nvSpPr>
      <xdr:spPr>
        <a:xfrm>
          <a:off x="34737675" y="26426403"/>
          <a:ext cx="834160" cy="402527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2400">
              <a:solidFill>
                <a:srgbClr val="00B0F0"/>
              </a:solidFill>
            </a:rPr>
            <a:t>3 </a:t>
          </a:r>
          <a:endParaRPr lang="zh-CN" altLang="en-US" sz="2400">
            <a:solidFill>
              <a:srgbClr val="00B0F0"/>
            </a:solidFill>
          </a:endParaRPr>
        </a:p>
      </xdr:txBody>
    </xdr:sp>
    <xdr:clientData/>
  </xdr:twoCellAnchor>
  <xdr:twoCellAnchor>
    <xdr:from>
      <xdr:col>22</xdr:col>
      <xdr:colOff>796635</xdr:colOff>
      <xdr:row>155</xdr:row>
      <xdr:rowOff>131044</xdr:rowOff>
    </xdr:from>
    <xdr:to>
      <xdr:col>34</xdr:col>
      <xdr:colOff>355600</xdr:colOff>
      <xdr:row>169</xdr:row>
      <xdr:rowOff>116201</xdr:rowOff>
    </xdr:to>
    <xdr:sp macro="" textlink="">
      <xdr:nvSpPr>
        <xdr:cNvPr id="122" name="矩形 121">
          <a:extLst>
            <a:ext uri="{FF2B5EF4-FFF2-40B4-BE49-F238E27FC236}">
              <a16:creationId xmlns:a16="http://schemas.microsoft.com/office/drawing/2014/main" id="{6948F9C2-0268-4AF2-8390-2ADDECF69942}"/>
            </a:ext>
          </a:extLst>
        </xdr:cNvPr>
        <xdr:cNvSpPr/>
      </xdr:nvSpPr>
      <xdr:spPr>
        <a:xfrm>
          <a:off x="34959635" y="31830244"/>
          <a:ext cx="8652165" cy="2829957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22</xdr:col>
      <xdr:colOff>762000</xdr:colOff>
      <xdr:row>153</xdr:row>
      <xdr:rowOff>102180</xdr:rowOff>
    </xdr:from>
    <xdr:to>
      <xdr:col>23</xdr:col>
      <xdr:colOff>707160</xdr:colOff>
      <xdr:row>155</xdr:row>
      <xdr:rowOff>141024</xdr:rowOff>
    </xdr:to>
    <xdr:sp macro="" textlink="">
      <xdr:nvSpPr>
        <xdr:cNvPr id="123" name="矩形 122">
          <a:extLst>
            <a:ext uri="{FF2B5EF4-FFF2-40B4-BE49-F238E27FC236}">
              <a16:creationId xmlns:a16="http://schemas.microsoft.com/office/drawing/2014/main" id="{01D36B9F-C378-4D5B-9802-A1560387B0AB}"/>
            </a:ext>
          </a:extLst>
        </xdr:cNvPr>
        <xdr:cNvSpPr/>
      </xdr:nvSpPr>
      <xdr:spPr>
        <a:xfrm>
          <a:off x="34734500" y="29566180"/>
          <a:ext cx="834160" cy="41984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2400">
              <a:solidFill>
                <a:srgbClr val="00B0F0"/>
              </a:solidFill>
            </a:rPr>
            <a:t>4 </a:t>
          </a:r>
          <a:endParaRPr lang="zh-CN" altLang="en-US" sz="2400">
            <a:solidFill>
              <a:srgbClr val="00B0F0"/>
            </a:solidFill>
          </a:endParaRPr>
        </a:p>
      </xdr:txBody>
    </xdr:sp>
    <xdr:clientData/>
  </xdr:twoCellAnchor>
  <xdr:twoCellAnchor>
    <xdr:from>
      <xdr:col>24</xdr:col>
      <xdr:colOff>369743</xdr:colOff>
      <xdr:row>26</xdr:row>
      <xdr:rowOff>51956</xdr:rowOff>
    </xdr:from>
    <xdr:to>
      <xdr:col>26</xdr:col>
      <xdr:colOff>459681</xdr:colOff>
      <xdr:row>30</xdr:row>
      <xdr:rowOff>105066</xdr:rowOff>
    </xdr:to>
    <xdr:sp macro="" textlink="">
      <xdr:nvSpPr>
        <xdr:cNvPr id="132" name="矩形 131">
          <a:extLst>
            <a:ext uri="{FF2B5EF4-FFF2-40B4-BE49-F238E27FC236}">
              <a16:creationId xmlns:a16="http://schemas.microsoft.com/office/drawing/2014/main" id="{5DC3949F-5133-44CE-BD53-C1B6AE238B1B}"/>
            </a:ext>
          </a:extLst>
        </xdr:cNvPr>
        <xdr:cNvSpPr/>
      </xdr:nvSpPr>
      <xdr:spPr>
        <a:xfrm>
          <a:off x="36120243" y="5322456"/>
          <a:ext cx="1867938" cy="81511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1800">
              <a:solidFill>
                <a:schemeClr val="tx1"/>
              </a:solidFill>
            </a:rPr>
            <a:t>Manpower*0.9</a:t>
          </a:r>
          <a:endParaRPr lang="zh-CN" altLang="en-US" sz="1800">
            <a:solidFill>
              <a:schemeClr val="tx1"/>
            </a:solidFill>
          </a:endParaRPr>
        </a:p>
      </xdr:txBody>
    </xdr:sp>
    <xdr:clientData/>
  </xdr:twoCellAnchor>
  <xdr:twoCellAnchor>
    <xdr:from>
      <xdr:col>23</xdr:col>
      <xdr:colOff>752113</xdr:colOff>
      <xdr:row>141</xdr:row>
      <xdr:rowOff>148152</xdr:rowOff>
    </xdr:from>
    <xdr:to>
      <xdr:col>24</xdr:col>
      <xdr:colOff>490197</xdr:colOff>
      <xdr:row>145</xdr:row>
      <xdr:rowOff>182076</xdr:rowOff>
    </xdr:to>
    <xdr:pic>
      <xdr:nvPicPr>
        <xdr:cNvPr id="135" name="图片 134">
          <a:extLst>
            <a:ext uri="{FF2B5EF4-FFF2-40B4-BE49-F238E27FC236}">
              <a16:creationId xmlns:a16="http://schemas.microsoft.com/office/drawing/2014/main" id="{F3D70E55-D246-457E-A74E-825E69CB3791}"/>
            </a:ext>
          </a:extLst>
        </xdr:cNvPr>
        <xdr:cNvPicPr>
          <a:picLocks noChangeAspect="1"/>
        </xdr:cNvPicPr>
      </xdr:nvPicPr>
      <xdr:blipFill rotWithShape="1">
        <a:blip xmlns:r="http://purl.oclc.org/ooxml/officeDocument/relationships" r:embed="rId5"/>
        <a:srcRect l="72.071%" t="33.518%"/>
        <a:stretch/>
      </xdr:blipFill>
      <xdr:spPr>
        <a:xfrm>
          <a:off x="35613613" y="27326152"/>
          <a:ext cx="627084" cy="795924"/>
        </a:xfrm>
        <a:prstGeom prst="rect">
          <a:avLst/>
        </a:prstGeom>
      </xdr:spPr>
    </xdr:pic>
    <xdr:clientData/>
  </xdr:twoCellAnchor>
  <xdr:twoCellAnchor>
    <xdr:from>
      <xdr:col>29</xdr:col>
      <xdr:colOff>37235</xdr:colOff>
      <xdr:row>46</xdr:row>
      <xdr:rowOff>111992</xdr:rowOff>
    </xdr:from>
    <xdr:to>
      <xdr:col>32</xdr:col>
      <xdr:colOff>831445</xdr:colOff>
      <xdr:row>50</xdr:row>
      <xdr:rowOff>165101</xdr:rowOff>
    </xdr:to>
    <xdr:sp macro="" textlink="">
      <xdr:nvSpPr>
        <xdr:cNvPr id="141" name="矩形 140">
          <a:extLst>
            <a:ext uri="{FF2B5EF4-FFF2-40B4-BE49-F238E27FC236}">
              <a16:creationId xmlns:a16="http://schemas.microsoft.com/office/drawing/2014/main" id="{1F4F21E3-5DC5-44B3-9C3A-6F0C67A42F9F}"/>
            </a:ext>
          </a:extLst>
        </xdr:cNvPr>
        <xdr:cNvSpPr/>
      </xdr:nvSpPr>
      <xdr:spPr>
        <a:xfrm>
          <a:off x="40232735" y="9192492"/>
          <a:ext cx="1937210" cy="81510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1800">
              <a:solidFill>
                <a:schemeClr val="tx1"/>
              </a:solidFill>
            </a:rPr>
            <a:t>Manpower*0.5</a:t>
          </a:r>
          <a:endParaRPr lang="zh-CN" altLang="en-US" sz="18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24</xdr:col>
      <xdr:colOff>375112</xdr:colOff>
      <xdr:row>140</xdr:row>
      <xdr:rowOff>125471</xdr:rowOff>
    </xdr:from>
    <xdr:to>
      <xdr:col>25</xdr:col>
      <xdr:colOff>812871</xdr:colOff>
      <xdr:row>149</xdr:row>
      <xdr:rowOff>31420</xdr:rowOff>
    </xdr:to>
    <xdr:pic>
      <xdr:nvPicPr>
        <xdr:cNvPr id="142" name="图片 141">
          <a:extLst>
            <a:ext uri="{FF2B5EF4-FFF2-40B4-BE49-F238E27FC236}">
              <a16:creationId xmlns:a16="http://schemas.microsoft.com/office/drawing/2014/main" id="{B777A03A-C54C-4D1B-8C3F-16860EA6A676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6"/>
        <a:stretch>
          <a:fillRect/>
        </a:stretch>
      </xdr:blipFill>
      <xdr:spPr>
        <a:xfrm rot="5400000">
          <a:off x="35978767" y="27259816"/>
          <a:ext cx="1620449" cy="1326759"/>
        </a:xfrm>
        <a:prstGeom prst="rect">
          <a:avLst/>
        </a:prstGeom>
      </xdr:spPr>
    </xdr:pic>
    <xdr:clientData/>
  </xdr:twoCellAnchor>
  <xdr:twoCellAnchor>
    <xdr:from>
      <xdr:col>26</xdr:col>
      <xdr:colOff>41064</xdr:colOff>
      <xdr:row>141</xdr:row>
      <xdr:rowOff>151415</xdr:rowOff>
    </xdr:from>
    <xdr:to>
      <xdr:col>26</xdr:col>
      <xdr:colOff>668148</xdr:colOff>
      <xdr:row>145</xdr:row>
      <xdr:rowOff>185339</xdr:rowOff>
    </xdr:to>
    <xdr:pic>
      <xdr:nvPicPr>
        <xdr:cNvPr id="150" name="图片 149">
          <a:extLst>
            <a:ext uri="{FF2B5EF4-FFF2-40B4-BE49-F238E27FC236}">
              <a16:creationId xmlns:a16="http://schemas.microsoft.com/office/drawing/2014/main" id="{06A78768-E3F0-4893-8455-DE73C7F23A15}"/>
            </a:ext>
          </a:extLst>
        </xdr:cNvPr>
        <xdr:cNvPicPr>
          <a:picLocks noChangeAspect="1"/>
        </xdr:cNvPicPr>
      </xdr:nvPicPr>
      <xdr:blipFill rotWithShape="1">
        <a:blip xmlns:r="http://purl.oclc.org/ooxml/officeDocument/relationships" r:embed="rId5"/>
        <a:srcRect l="72.071%" t="33.518%"/>
        <a:stretch/>
      </xdr:blipFill>
      <xdr:spPr>
        <a:xfrm>
          <a:off x="37569564" y="27329415"/>
          <a:ext cx="627084" cy="795924"/>
        </a:xfrm>
        <a:prstGeom prst="rect">
          <a:avLst/>
        </a:prstGeom>
      </xdr:spPr>
    </xdr:pic>
    <xdr:clientData/>
  </xdr:twoCellAnchor>
  <xdr:twoCellAnchor>
    <xdr:from>
      <xdr:col>24</xdr:col>
      <xdr:colOff>795149</xdr:colOff>
      <xdr:row>148</xdr:row>
      <xdr:rowOff>116622</xdr:rowOff>
    </xdr:from>
    <xdr:to>
      <xdr:col>25</xdr:col>
      <xdr:colOff>518060</xdr:colOff>
      <xdr:row>151</xdr:row>
      <xdr:rowOff>97736</xdr:rowOff>
    </xdr:to>
    <xdr:pic>
      <xdr:nvPicPr>
        <xdr:cNvPr id="161" name="Picture 29" descr="op">
          <a:extLst>
            <a:ext uri="{FF2B5EF4-FFF2-40B4-BE49-F238E27FC236}">
              <a16:creationId xmlns:a16="http://schemas.microsoft.com/office/drawing/2014/main" id="{DD619891-FAE0-41DB-B56E-F1D4A0E0F6A8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 cstate="print">
          <a:lum bright="40%"/>
        </a:blip>
        <a:srcRect/>
        <a:stretch>
          <a:fillRect/>
        </a:stretch>
      </xdr:blipFill>
      <xdr:spPr>
        <a:xfrm rot="16200000">
          <a:off x="36575298" y="28598473"/>
          <a:ext cx="552614" cy="611911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25</xdr:col>
      <xdr:colOff>631203</xdr:colOff>
      <xdr:row>148</xdr:row>
      <xdr:rowOff>175504</xdr:rowOff>
    </xdr:from>
    <xdr:to>
      <xdr:col>27</xdr:col>
      <xdr:colOff>721141</xdr:colOff>
      <xdr:row>153</xdr:row>
      <xdr:rowOff>31763</xdr:rowOff>
    </xdr:to>
    <xdr:sp macro="" textlink="">
      <xdr:nvSpPr>
        <xdr:cNvPr id="162" name="矩形 161">
          <a:extLst>
            <a:ext uri="{FF2B5EF4-FFF2-40B4-BE49-F238E27FC236}">
              <a16:creationId xmlns:a16="http://schemas.microsoft.com/office/drawing/2014/main" id="{72C6944C-31C9-48A2-936F-2A1A2B92F9AB}"/>
            </a:ext>
          </a:extLst>
        </xdr:cNvPr>
        <xdr:cNvSpPr/>
      </xdr:nvSpPr>
      <xdr:spPr>
        <a:xfrm>
          <a:off x="37270703" y="28687004"/>
          <a:ext cx="1867938" cy="80875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1800">
              <a:solidFill>
                <a:schemeClr val="tx1"/>
              </a:solidFill>
            </a:rPr>
            <a:t>Manpower*0.5</a:t>
          </a:r>
          <a:endParaRPr lang="zh-CN" altLang="en-US" sz="18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23</xdr:col>
      <xdr:colOff>474815</xdr:colOff>
      <xdr:row>157</xdr:row>
      <xdr:rowOff>33552</xdr:rowOff>
    </xdr:from>
    <xdr:to>
      <xdr:col>27</xdr:col>
      <xdr:colOff>655155</xdr:colOff>
      <xdr:row>164</xdr:row>
      <xdr:rowOff>122229</xdr:rowOff>
    </xdr:to>
    <xdr:pic>
      <xdr:nvPicPr>
        <xdr:cNvPr id="163" name="图片 162">
          <a:extLst>
            <a:ext uri="{FF2B5EF4-FFF2-40B4-BE49-F238E27FC236}">
              <a16:creationId xmlns:a16="http://schemas.microsoft.com/office/drawing/2014/main" id="{CB910D22-C9DB-41E2-8715-891D224113EC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7"/>
        <a:stretch>
          <a:fillRect/>
        </a:stretch>
      </xdr:blipFill>
      <xdr:spPr>
        <a:xfrm>
          <a:off x="35336315" y="30259552"/>
          <a:ext cx="3736340" cy="1422177"/>
        </a:xfrm>
        <a:prstGeom prst="rect">
          <a:avLst/>
        </a:prstGeom>
      </xdr:spPr>
    </xdr:pic>
    <xdr:clientData/>
  </xdr:twoCellAnchor>
  <xdr:twoCellAnchor>
    <xdr:from>
      <xdr:col>24</xdr:col>
      <xdr:colOff>208352</xdr:colOff>
      <xdr:row>164</xdr:row>
      <xdr:rowOff>22515</xdr:rowOff>
    </xdr:from>
    <xdr:to>
      <xdr:col>24</xdr:col>
      <xdr:colOff>820264</xdr:colOff>
      <xdr:row>166</xdr:row>
      <xdr:rowOff>178254</xdr:rowOff>
    </xdr:to>
    <xdr:pic>
      <xdr:nvPicPr>
        <xdr:cNvPr id="164" name="Picture 29" descr="op">
          <a:extLst>
            <a:ext uri="{FF2B5EF4-FFF2-40B4-BE49-F238E27FC236}">
              <a16:creationId xmlns:a16="http://schemas.microsoft.com/office/drawing/2014/main" id="{5C3DB830-CE05-4397-941E-B1D308AD954F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 cstate="print">
          <a:lum bright="40%"/>
        </a:blip>
        <a:srcRect/>
        <a:stretch>
          <a:fillRect/>
        </a:stretch>
      </xdr:blipFill>
      <xdr:spPr>
        <a:xfrm rot="16200000">
          <a:off x="35996438" y="31544429"/>
          <a:ext cx="536739" cy="611912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25</xdr:col>
      <xdr:colOff>50757</xdr:colOff>
      <xdr:row>164</xdr:row>
      <xdr:rowOff>98715</xdr:rowOff>
    </xdr:from>
    <xdr:to>
      <xdr:col>27</xdr:col>
      <xdr:colOff>140695</xdr:colOff>
      <xdr:row>168</xdr:row>
      <xdr:rowOff>104199</xdr:rowOff>
    </xdr:to>
    <xdr:sp macro="" textlink="">
      <xdr:nvSpPr>
        <xdr:cNvPr id="165" name="矩形 164">
          <a:extLst>
            <a:ext uri="{FF2B5EF4-FFF2-40B4-BE49-F238E27FC236}">
              <a16:creationId xmlns:a16="http://schemas.microsoft.com/office/drawing/2014/main" id="{3D231805-B10D-4415-92C6-7DC1B7BFE52C}"/>
            </a:ext>
          </a:extLst>
        </xdr:cNvPr>
        <xdr:cNvSpPr/>
      </xdr:nvSpPr>
      <xdr:spPr>
        <a:xfrm>
          <a:off x="36690257" y="31658215"/>
          <a:ext cx="1867938" cy="76748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1800">
              <a:solidFill>
                <a:schemeClr val="tx1"/>
              </a:solidFill>
            </a:rPr>
            <a:t>Manpower*0.5</a:t>
          </a:r>
          <a:endParaRPr lang="zh-CN" altLang="en-US" sz="1800">
            <a:solidFill>
              <a:schemeClr val="tx1"/>
            </a:solidFill>
          </a:endParaRPr>
        </a:p>
      </xdr:txBody>
    </xdr:sp>
    <xdr:clientData/>
  </xdr:twoCellAnchor>
  <xdr:twoCellAnchor>
    <xdr:from>
      <xdr:col>22</xdr:col>
      <xdr:colOff>762244</xdr:colOff>
      <xdr:row>106</xdr:row>
      <xdr:rowOff>188193</xdr:rowOff>
    </xdr:from>
    <xdr:to>
      <xdr:col>23</xdr:col>
      <xdr:colOff>695859</xdr:colOff>
      <xdr:row>109</xdr:row>
      <xdr:rowOff>19219</xdr:rowOff>
    </xdr:to>
    <xdr:sp macro="" textlink="">
      <xdr:nvSpPr>
        <xdr:cNvPr id="166" name="矩形 165">
          <a:extLst>
            <a:ext uri="{FF2B5EF4-FFF2-40B4-BE49-F238E27FC236}">
              <a16:creationId xmlns:a16="http://schemas.microsoft.com/office/drawing/2014/main" id="{E01F9008-295C-4EE9-8191-DE815E5FA60A}"/>
            </a:ext>
          </a:extLst>
        </xdr:cNvPr>
        <xdr:cNvSpPr/>
      </xdr:nvSpPr>
      <xdr:spPr>
        <a:xfrm>
          <a:off x="34734744" y="20698693"/>
          <a:ext cx="822615" cy="40252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2400">
              <a:solidFill>
                <a:srgbClr val="00B0F0"/>
              </a:solidFill>
            </a:rPr>
            <a:t>2 </a:t>
          </a:r>
          <a:endParaRPr lang="zh-CN" altLang="en-US" sz="2400">
            <a:solidFill>
              <a:srgbClr val="00B0F0"/>
            </a:solidFill>
          </a:endParaRPr>
        </a:p>
      </xdr:txBody>
    </xdr:sp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E62"/>
  <sheetViews>
    <sheetView topLeftCell="A10" workbookViewId="0">
      <selection activeCell="D24" sqref="D24"/>
    </sheetView>
  </sheetViews>
  <sheetFormatPr defaultColWidth="10.84375" defaultRowHeight="15.5"/>
  <cols>
    <col min="1" max="1" width="10.84375" style="36"/>
    <col min="2" max="2" width="3.3046875" style="36" customWidth="1"/>
    <col min="3" max="3" width="10.84375" style="36"/>
    <col min="4" max="4" width="15.3046875" style="36" customWidth="1"/>
    <col min="5" max="16384" width="10.84375" style="36"/>
  </cols>
  <sheetData>
    <row r="2" spans="3:5" ht="25">
      <c r="C2" s="58" t="s">
        <v>1905</v>
      </c>
    </row>
    <row r="5" spans="3:5">
      <c r="C5" s="61" t="s">
        <v>1907</v>
      </c>
      <c r="D5" s="59" t="s">
        <v>1906</v>
      </c>
      <c r="E5" s="36" t="s">
        <v>1913</v>
      </c>
    </row>
    <row r="6" spans="3:5">
      <c r="C6" s="60"/>
      <c r="E6" s="36" t="s">
        <v>1908</v>
      </c>
    </row>
    <row r="7" spans="3:5">
      <c r="E7" s="36" t="s">
        <v>1910</v>
      </c>
    </row>
    <row r="8" spans="3:5">
      <c r="E8" s="36" t="s">
        <v>1909</v>
      </c>
    </row>
    <row r="9" spans="3:5">
      <c r="E9" s="36" t="s">
        <v>1911</v>
      </c>
    </row>
    <row r="10" spans="3:5">
      <c r="E10" s="36" t="s">
        <v>1912</v>
      </c>
    </row>
    <row r="13" spans="3:5">
      <c r="C13" s="61" t="s">
        <v>1914</v>
      </c>
      <c r="D13" s="62" t="s">
        <v>1915</v>
      </c>
      <c r="E13" s="36" t="s">
        <v>1916</v>
      </c>
    </row>
    <row r="20" spans="5:5">
      <c r="E20" s="36" t="s">
        <v>1917</v>
      </c>
    </row>
    <row r="21" spans="5:5">
      <c r="E21" s="36" t="s">
        <v>1918</v>
      </c>
    </row>
    <row r="22" spans="5:5">
      <c r="E22" s="36" t="s">
        <v>1920</v>
      </c>
    </row>
    <row r="23" spans="5:5">
      <c r="E23" s="36" t="s">
        <v>1935</v>
      </c>
    </row>
    <row r="24" spans="5:5">
      <c r="E24" s="117" t="s">
        <v>2046</v>
      </c>
    </row>
    <row r="26" spans="5:5">
      <c r="E26" s="36" t="s">
        <v>1926</v>
      </c>
    </row>
    <row r="34" spans="5:5">
      <c r="E34" s="36" t="s">
        <v>1940</v>
      </c>
    </row>
    <row r="35" spans="5:5" ht="157" customHeight="1"/>
    <row r="36" spans="5:5">
      <c r="E36" s="36" t="s">
        <v>1927</v>
      </c>
    </row>
    <row r="37" spans="5:5">
      <c r="E37" s="36" t="s">
        <v>1928</v>
      </c>
    </row>
    <row r="38" spans="5:5">
      <c r="E38" s="36" t="s">
        <v>1929</v>
      </c>
    </row>
    <row r="39" spans="5:5">
      <c r="E39" s="36" t="s">
        <v>1939</v>
      </c>
    </row>
    <row r="40" spans="5:5">
      <c r="E40" s="36" t="s">
        <v>1936</v>
      </c>
    </row>
    <row r="42" spans="5:5">
      <c r="E42" s="36" t="s">
        <v>1930</v>
      </c>
    </row>
    <row r="50" spans="5:5">
      <c r="E50" s="36" t="s">
        <v>1931</v>
      </c>
    </row>
    <row r="51" spans="5:5">
      <c r="E51" s="36" t="s">
        <v>1932</v>
      </c>
    </row>
    <row r="53" spans="5:5">
      <c r="E53" s="36" t="s">
        <v>1933</v>
      </c>
    </row>
    <row r="60" spans="5:5">
      <c r="E60" s="36" t="s">
        <v>1934</v>
      </c>
    </row>
    <row r="61" spans="5:5">
      <c r="E61" s="36" t="s">
        <v>1938</v>
      </c>
    </row>
    <row r="62" spans="5:5">
      <c r="E62" s="36" t="s">
        <v>1937</v>
      </c>
    </row>
  </sheetData>
  <sheetProtection algorithmName="SHA-512" hashValue="D5UGAPZUwvnKXJCEe85h/Dydq9UUsIXPefQ93dJtVgM0YuGIInTnJ3RFgaKCgAGP+bww4+PrXmdiNkS5nbH6mA==" saltValue="0DhqwKcOgXlj1M+GqYUnXQ==" spinCount="100000" sheet="1" objects="1" scenarios="1"/>
  <phoneticPr fontId="21" type="noConversion"/>
  <pageMargins left="0.7" right="0.7" top="0.75" bottom="0.75" header="0.3" footer="0.3"/>
  <pageSetup paperSize="9" orientation="portrait" r:id="rId1"/>
  <ignoredErrors>
    <ignoredError sqref="C5 C13" numberStoredAsText="1"/>
  </ignoredErrors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4" tint="0.59999389629810485"/>
  </sheetPr>
  <dimension ref="A1:AD58"/>
  <sheetViews>
    <sheetView topLeftCell="C1" zoomScale="40" zoomScaleNormal="40" workbookViewId="0">
      <selection activeCell="J17" sqref="J17"/>
    </sheetView>
  </sheetViews>
  <sheetFormatPr defaultColWidth="10.84375" defaultRowHeight="15.5"/>
  <cols>
    <col min="1" max="1" width="3.15234375" style="35" customWidth="1"/>
    <col min="2" max="4" width="10.84375" style="35"/>
    <col min="5" max="5" width="28.15234375" style="35" customWidth="1"/>
    <col min="6" max="6" width="10.84375" style="35"/>
    <col min="7" max="7" width="3.4609375" style="35" customWidth="1"/>
    <col min="8" max="10" width="10.84375" style="35"/>
    <col min="11" max="11" width="28.15234375" style="35" customWidth="1"/>
    <col min="12" max="12" width="10.84375" style="35"/>
    <col min="13" max="13" width="3.4609375" style="35" customWidth="1"/>
    <col min="14" max="16" width="10.84375" style="35"/>
    <col min="17" max="17" width="28.15234375" style="35" customWidth="1"/>
    <col min="18" max="18" width="10.84375" style="35"/>
    <col min="19" max="19" width="3.4609375" style="35" customWidth="1"/>
    <col min="20" max="22" width="10.84375" style="35"/>
    <col min="23" max="23" width="28.15234375" style="35" customWidth="1"/>
    <col min="24" max="24" width="10.84375" style="35"/>
    <col min="25" max="25" width="3.4609375" style="36" customWidth="1"/>
    <col min="26" max="28" width="10.84375" style="36"/>
    <col min="29" max="29" width="28.15234375" style="36" customWidth="1"/>
    <col min="30" max="16384" width="10.84375" style="36"/>
  </cols>
  <sheetData>
    <row r="1" spans="1:30" ht="16" thickBot="1"/>
    <row r="2" spans="1:30" ht="20">
      <c r="B2" s="156" t="s">
        <v>1921</v>
      </c>
      <c r="C2" s="157"/>
      <c r="D2" s="157"/>
      <c r="E2" s="157"/>
      <c r="F2" s="158"/>
      <c r="G2" s="67"/>
      <c r="H2" s="156" t="s">
        <v>1922</v>
      </c>
      <c r="I2" s="157"/>
      <c r="J2" s="157"/>
      <c r="K2" s="157"/>
      <c r="L2" s="158"/>
      <c r="M2" s="67"/>
      <c r="N2" s="156" t="s">
        <v>1923</v>
      </c>
      <c r="O2" s="157"/>
      <c r="P2" s="157"/>
      <c r="Q2" s="157"/>
      <c r="R2" s="158"/>
      <c r="S2" s="67"/>
      <c r="T2" s="156" t="s">
        <v>1924</v>
      </c>
      <c r="U2" s="157"/>
      <c r="V2" s="157"/>
      <c r="W2" s="157"/>
      <c r="X2" s="158"/>
      <c r="Y2" s="68"/>
      <c r="Z2" s="156" t="s">
        <v>1925</v>
      </c>
      <c r="AA2" s="157"/>
      <c r="AB2" s="157"/>
      <c r="AC2" s="157"/>
      <c r="AD2" s="158"/>
    </row>
    <row r="3" spans="1:30" ht="20">
      <c r="B3" s="159"/>
      <c r="C3" s="160"/>
      <c r="D3" s="160"/>
      <c r="E3" s="160"/>
      <c r="F3" s="161"/>
      <c r="G3" s="67"/>
      <c r="H3" s="159"/>
      <c r="I3" s="160"/>
      <c r="J3" s="160"/>
      <c r="K3" s="160"/>
      <c r="L3" s="161"/>
      <c r="M3" s="67"/>
      <c r="N3" s="159"/>
      <c r="O3" s="160"/>
      <c r="P3" s="160"/>
      <c r="Q3" s="160"/>
      <c r="R3" s="161"/>
      <c r="S3" s="67"/>
      <c r="T3" s="159"/>
      <c r="U3" s="160"/>
      <c r="V3" s="160"/>
      <c r="W3" s="160"/>
      <c r="X3" s="161"/>
      <c r="Y3" s="68"/>
      <c r="Z3" s="159"/>
      <c r="AA3" s="160"/>
      <c r="AB3" s="160"/>
      <c r="AC3" s="160"/>
      <c r="AD3" s="161"/>
    </row>
    <row r="4" spans="1:30" ht="20.5" thickBot="1">
      <c r="A4" s="36"/>
      <c r="B4" s="162"/>
      <c r="C4" s="163"/>
      <c r="D4" s="163"/>
      <c r="E4" s="163"/>
      <c r="F4" s="164"/>
      <c r="G4" s="67"/>
      <c r="H4" s="162"/>
      <c r="I4" s="163"/>
      <c r="J4" s="163"/>
      <c r="K4" s="163"/>
      <c r="L4" s="164"/>
      <c r="M4" s="67"/>
      <c r="N4" s="162"/>
      <c r="O4" s="163"/>
      <c r="P4" s="163"/>
      <c r="Q4" s="163"/>
      <c r="R4" s="164"/>
      <c r="S4" s="67"/>
      <c r="T4" s="162"/>
      <c r="U4" s="163"/>
      <c r="V4" s="163"/>
      <c r="W4" s="163"/>
      <c r="X4" s="164"/>
      <c r="Y4" s="68"/>
      <c r="Z4" s="162"/>
      <c r="AA4" s="163"/>
      <c r="AB4" s="163"/>
      <c r="AC4" s="163"/>
      <c r="AD4" s="164"/>
    </row>
    <row r="5" spans="1:30">
      <c r="A5" s="36"/>
      <c r="B5" s="56"/>
      <c r="C5" s="63"/>
      <c r="D5" s="63"/>
      <c r="E5" s="63"/>
      <c r="F5" s="64"/>
      <c r="H5" s="56"/>
      <c r="I5" s="63"/>
      <c r="J5" s="63"/>
      <c r="K5" s="63"/>
      <c r="L5" s="64"/>
      <c r="N5" s="56"/>
      <c r="O5" s="63"/>
      <c r="P5" s="63"/>
      <c r="Q5" s="63"/>
      <c r="R5" s="64"/>
      <c r="T5" s="56"/>
      <c r="U5" s="63"/>
      <c r="V5" s="63"/>
      <c r="W5" s="63"/>
      <c r="X5" s="64"/>
      <c r="Z5" s="56"/>
      <c r="AA5" s="63"/>
      <c r="AB5" s="63"/>
      <c r="AC5" s="63"/>
      <c r="AD5" s="64"/>
    </row>
    <row r="6" spans="1:30">
      <c r="A6" s="36"/>
      <c r="B6" s="57"/>
      <c r="F6" s="66"/>
      <c r="H6" s="57"/>
      <c r="L6" s="66"/>
      <c r="N6" s="57"/>
      <c r="R6" s="66"/>
      <c r="T6" s="57"/>
      <c r="X6" s="66"/>
      <c r="Z6" s="57"/>
      <c r="AA6" s="35"/>
      <c r="AB6" s="35"/>
      <c r="AC6" s="35"/>
      <c r="AD6" s="66"/>
    </row>
    <row r="7" spans="1:30">
      <c r="A7" s="36"/>
      <c r="B7" s="57"/>
      <c r="F7" s="66"/>
      <c r="H7" s="57"/>
      <c r="L7" s="66"/>
      <c r="N7" s="57"/>
      <c r="R7" s="66"/>
      <c r="T7" s="57"/>
      <c r="X7" s="66"/>
      <c r="Z7" s="57"/>
      <c r="AA7" s="35"/>
      <c r="AB7" s="35"/>
      <c r="AC7" s="35"/>
      <c r="AD7" s="66"/>
    </row>
    <row r="8" spans="1:30">
      <c r="B8" s="65"/>
      <c r="F8" s="66"/>
      <c r="H8" s="65"/>
      <c r="L8" s="66"/>
      <c r="N8" s="65"/>
      <c r="R8" s="66"/>
      <c r="T8" s="65"/>
      <c r="X8" s="66"/>
      <c r="Z8" s="65"/>
      <c r="AA8" s="35"/>
      <c r="AB8" s="35"/>
      <c r="AC8" s="35"/>
      <c r="AD8" s="66"/>
    </row>
    <row r="9" spans="1:30">
      <c r="B9" s="153"/>
      <c r="C9" s="154"/>
      <c r="D9" s="154"/>
      <c r="E9" s="154"/>
      <c r="F9" s="155"/>
      <c r="H9" s="153"/>
      <c r="I9" s="154"/>
      <c r="J9" s="154"/>
      <c r="K9" s="154"/>
      <c r="L9" s="155"/>
      <c r="N9" s="153"/>
      <c r="O9" s="154"/>
      <c r="P9" s="154"/>
      <c r="Q9" s="154"/>
      <c r="R9" s="155"/>
      <c r="T9" s="153"/>
      <c r="U9" s="154"/>
      <c r="V9" s="154"/>
      <c r="W9" s="154"/>
      <c r="X9" s="155"/>
      <c r="Z9" s="153"/>
      <c r="AA9" s="154"/>
      <c r="AB9" s="154"/>
      <c r="AC9" s="154"/>
      <c r="AD9" s="155"/>
    </row>
    <row r="10" spans="1:30">
      <c r="B10" s="65"/>
      <c r="F10" s="66"/>
      <c r="H10" s="65"/>
      <c r="L10" s="66"/>
      <c r="N10" s="65"/>
      <c r="R10" s="66"/>
      <c r="T10" s="65"/>
      <c r="X10" s="66"/>
      <c r="Z10" s="65"/>
      <c r="AA10" s="35"/>
      <c r="AB10" s="35"/>
      <c r="AC10" s="35"/>
      <c r="AD10" s="66"/>
    </row>
    <row r="11" spans="1:30">
      <c r="B11" s="65"/>
      <c r="F11" s="66"/>
      <c r="H11" s="65"/>
      <c r="L11" s="66"/>
      <c r="N11" s="65"/>
      <c r="R11" s="66"/>
      <c r="T11" s="65"/>
      <c r="X11" s="66"/>
      <c r="Z11" s="65"/>
      <c r="AA11" s="35"/>
      <c r="AB11" s="35"/>
      <c r="AC11" s="35"/>
      <c r="AD11" s="66"/>
    </row>
    <row r="12" spans="1:30">
      <c r="B12" s="65"/>
      <c r="F12" s="66"/>
      <c r="H12" s="65"/>
      <c r="L12" s="66"/>
      <c r="N12" s="65"/>
      <c r="R12" s="66"/>
      <c r="T12" s="65"/>
      <c r="X12" s="66"/>
      <c r="Z12" s="65"/>
      <c r="AA12" s="35"/>
      <c r="AB12" s="35"/>
      <c r="AC12" s="35"/>
      <c r="AD12" s="66"/>
    </row>
    <row r="13" spans="1:30">
      <c r="B13" s="65"/>
      <c r="F13" s="66"/>
      <c r="H13" s="65"/>
      <c r="L13" s="66"/>
      <c r="N13" s="65"/>
      <c r="R13" s="66"/>
      <c r="T13" s="65"/>
      <c r="X13" s="66"/>
      <c r="Z13" s="65"/>
      <c r="AA13" s="35"/>
      <c r="AB13" s="35"/>
      <c r="AC13" s="35"/>
      <c r="AD13" s="66"/>
    </row>
    <row r="14" spans="1:30">
      <c r="B14" s="65"/>
      <c r="F14" s="66"/>
      <c r="H14" s="65"/>
      <c r="L14" s="66"/>
      <c r="N14" s="65"/>
      <c r="R14" s="66"/>
      <c r="T14" s="65"/>
      <c r="X14" s="66"/>
      <c r="Z14" s="65"/>
      <c r="AA14" s="35"/>
      <c r="AB14" s="35"/>
      <c r="AC14" s="35"/>
      <c r="AD14" s="66"/>
    </row>
    <row r="15" spans="1:30">
      <c r="B15" s="65"/>
      <c r="F15" s="66"/>
      <c r="H15" s="65"/>
      <c r="L15" s="66"/>
      <c r="N15" s="65"/>
      <c r="R15" s="66"/>
      <c r="T15" s="65"/>
      <c r="X15" s="66"/>
      <c r="Z15" s="65"/>
      <c r="AA15" s="35"/>
      <c r="AB15" s="35"/>
      <c r="AC15" s="35"/>
      <c r="AD15" s="66"/>
    </row>
    <row r="16" spans="1:30">
      <c r="B16" s="65"/>
      <c r="F16" s="66"/>
      <c r="H16" s="65"/>
      <c r="L16" s="66"/>
      <c r="N16" s="65"/>
      <c r="R16" s="66"/>
      <c r="T16" s="65"/>
      <c r="X16" s="66"/>
      <c r="Z16" s="65"/>
      <c r="AA16" s="35"/>
      <c r="AB16" s="35"/>
      <c r="AC16" s="35"/>
      <c r="AD16" s="66"/>
    </row>
    <row r="17" spans="2:30">
      <c r="B17" s="65"/>
      <c r="F17" s="66"/>
      <c r="H17" s="65"/>
      <c r="L17" s="66"/>
      <c r="N17" s="65"/>
      <c r="R17" s="66"/>
      <c r="T17" s="65"/>
      <c r="X17" s="66"/>
      <c r="Z17" s="65"/>
      <c r="AA17" s="35"/>
      <c r="AB17" s="35"/>
      <c r="AC17" s="35"/>
      <c r="AD17" s="66"/>
    </row>
    <row r="18" spans="2:30">
      <c r="B18" s="65"/>
      <c r="F18" s="66"/>
      <c r="H18" s="65"/>
      <c r="L18" s="66"/>
      <c r="N18" s="65"/>
      <c r="R18" s="66"/>
      <c r="T18" s="65"/>
      <c r="X18" s="66"/>
      <c r="Z18" s="65"/>
      <c r="AA18" s="35"/>
      <c r="AB18" s="35"/>
      <c r="AC18" s="35"/>
      <c r="AD18" s="66"/>
    </row>
    <row r="19" spans="2:30">
      <c r="B19" s="65"/>
      <c r="F19" s="66"/>
      <c r="H19" s="65"/>
      <c r="L19" s="66"/>
      <c r="N19" s="65"/>
      <c r="R19" s="66"/>
      <c r="T19" s="65"/>
      <c r="X19" s="66"/>
      <c r="Z19" s="65"/>
      <c r="AA19" s="35"/>
      <c r="AB19" s="35"/>
      <c r="AC19" s="35"/>
      <c r="AD19" s="66"/>
    </row>
    <row r="20" spans="2:30">
      <c r="B20" s="65"/>
      <c r="F20" s="66"/>
      <c r="H20" s="65"/>
      <c r="L20" s="66"/>
      <c r="N20" s="65"/>
      <c r="R20" s="66"/>
      <c r="T20" s="65"/>
      <c r="X20" s="66"/>
      <c r="Z20" s="65"/>
      <c r="AA20" s="35"/>
      <c r="AB20" s="35"/>
      <c r="AC20" s="35"/>
      <c r="AD20" s="66"/>
    </row>
    <row r="21" spans="2:30">
      <c r="B21" s="65"/>
      <c r="F21" s="66"/>
      <c r="H21" s="65"/>
      <c r="L21" s="66"/>
      <c r="N21" s="65"/>
      <c r="R21" s="66"/>
      <c r="T21" s="65"/>
      <c r="X21" s="66"/>
      <c r="Z21" s="65"/>
      <c r="AA21" s="35"/>
      <c r="AB21" s="35"/>
      <c r="AC21" s="35"/>
      <c r="AD21" s="66"/>
    </row>
    <row r="22" spans="2:30">
      <c r="B22" s="65"/>
      <c r="F22" s="66"/>
      <c r="H22" s="65"/>
      <c r="L22" s="66"/>
      <c r="N22" s="65"/>
      <c r="R22" s="66"/>
      <c r="T22" s="65"/>
      <c r="X22" s="66"/>
      <c r="Z22" s="65"/>
      <c r="AA22" s="35"/>
      <c r="AB22" s="35"/>
      <c r="AC22" s="35"/>
      <c r="AD22" s="66"/>
    </row>
    <row r="23" spans="2:30">
      <c r="B23" s="65"/>
      <c r="F23" s="66"/>
      <c r="H23" s="65"/>
      <c r="L23" s="66"/>
      <c r="N23" s="65"/>
      <c r="R23" s="66"/>
      <c r="T23" s="65"/>
      <c r="X23" s="66"/>
      <c r="Z23" s="65"/>
      <c r="AA23" s="35"/>
      <c r="AB23" s="35"/>
      <c r="AC23" s="35"/>
      <c r="AD23" s="66"/>
    </row>
    <row r="24" spans="2:30">
      <c r="B24" s="65"/>
      <c r="F24" s="66"/>
      <c r="H24" s="65"/>
      <c r="L24" s="66"/>
      <c r="N24" s="65"/>
      <c r="R24" s="66"/>
      <c r="T24" s="65"/>
      <c r="X24" s="66"/>
      <c r="Z24" s="65"/>
      <c r="AA24" s="35"/>
      <c r="AB24" s="35"/>
      <c r="AC24" s="35"/>
      <c r="AD24" s="66"/>
    </row>
    <row r="25" spans="2:30">
      <c r="B25" s="65"/>
      <c r="F25" s="66"/>
      <c r="H25" s="65"/>
      <c r="L25" s="66"/>
      <c r="N25" s="65"/>
      <c r="R25" s="66"/>
      <c r="T25" s="65"/>
      <c r="X25" s="66"/>
      <c r="Z25" s="65"/>
      <c r="AA25" s="35"/>
      <c r="AB25" s="35"/>
      <c r="AC25" s="35"/>
      <c r="AD25" s="66"/>
    </row>
    <row r="26" spans="2:30">
      <c r="B26" s="65"/>
      <c r="F26" s="66"/>
      <c r="H26" s="65"/>
      <c r="L26" s="66"/>
      <c r="N26" s="65"/>
      <c r="R26" s="66"/>
      <c r="T26" s="65"/>
      <c r="X26" s="66"/>
      <c r="Z26" s="65"/>
      <c r="AA26" s="35"/>
      <c r="AB26" s="35"/>
      <c r="AC26" s="35"/>
      <c r="AD26" s="66"/>
    </row>
    <row r="27" spans="2:30">
      <c r="B27" s="65"/>
      <c r="F27" s="66"/>
      <c r="H27" s="65"/>
      <c r="L27" s="66"/>
      <c r="N27" s="65"/>
      <c r="R27" s="66"/>
      <c r="T27" s="65"/>
      <c r="X27" s="66"/>
      <c r="Z27" s="65"/>
      <c r="AA27" s="35"/>
      <c r="AB27" s="35"/>
      <c r="AC27" s="35"/>
      <c r="AD27" s="66"/>
    </row>
    <row r="28" spans="2:30">
      <c r="B28" s="153"/>
      <c r="C28" s="154"/>
      <c r="D28" s="154"/>
      <c r="E28" s="154"/>
      <c r="F28" s="155"/>
      <c r="H28" s="153"/>
      <c r="I28" s="154"/>
      <c r="J28" s="154"/>
      <c r="K28" s="154"/>
      <c r="L28" s="155"/>
      <c r="N28" s="153"/>
      <c r="O28" s="154"/>
      <c r="P28" s="154"/>
      <c r="Q28" s="154"/>
      <c r="R28" s="155"/>
      <c r="T28" s="153"/>
      <c r="U28" s="154"/>
      <c r="V28" s="154"/>
      <c r="W28" s="154"/>
      <c r="X28" s="155"/>
      <c r="Z28" s="153"/>
      <c r="AA28" s="154"/>
      <c r="AB28" s="154"/>
      <c r="AC28" s="154"/>
      <c r="AD28" s="155"/>
    </row>
    <row r="29" spans="2:30">
      <c r="B29" s="65"/>
      <c r="F29" s="66"/>
      <c r="H29" s="65"/>
      <c r="L29" s="66"/>
      <c r="N29" s="65"/>
      <c r="R29" s="66"/>
      <c r="T29" s="65"/>
      <c r="X29" s="66"/>
      <c r="Z29" s="65"/>
      <c r="AA29" s="35"/>
      <c r="AB29" s="35"/>
      <c r="AC29" s="35"/>
      <c r="AD29" s="66"/>
    </row>
    <row r="30" spans="2:30">
      <c r="B30" s="65"/>
      <c r="F30" s="66"/>
      <c r="H30" s="65"/>
      <c r="L30" s="66"/>
      <c r="N30" s="65"/>
      <c r="R30" s="66"/>
      <c r="T30" s="65"/>
      <c r="X30" s="66"/>
      <c r="Z30" s="65"/>
      <c r="AA30" s="35"/>
      <c r="AB30" s="35"/>
      <c r="AC30" s="35"/>
      <c r="AD30" s="66"/>
    </row>
    <row r="31" spans="2:30" ht="16" thickBot="1">
      <c r="B31" s="69"/>
      <c r="C31" s="70"/>
      <c r="D31" s="70"/>
      <c r="E31" s="70"/>
      <c r="F31" s="71" t="s">
        <v>1892</v>
      </c>
      <c r="G31" s="72"/>
      <c r="H31" s="69"/>
      <c r="I31" s="70"/>
      <c r="J31" s="70"/>
      <c r="K31" s="70"/>
      <c r="L31" s="71" t="s">
        <v>1892</v>
      </c>
      <c r="M31" s="72"/>
      <c r="N31" s="69"/>
      <c r="O31" s="70"/>
      <c r="P31" s="70"/>
      <c r="Q31" s="70"/>
      <c r="R31" s="71" t="s">
        <v>1892</v>
      </c>
      <c r="S31" s="72"/>
      <c r="T31" s="69"/>
      <c r="U31" s="70"/>
      <c r="V31" s="70"/>
      <c r="W31" s="70"/>
      <c r="X31" s="71" t="s">
        <v>1892</v>
      </c>
      <c r="Y31" s="73"/>
      <c r="Z31" s="69"/>
      <c r="AA31" s="70"/>
      <c r="AB31" s="70"/>
      <c r="AC31" s="70"/>
      <c r="AD31" s="71" t="s">
        <v>1892</v>
      </c>
    </row>
    <row r="32" spans="2:30">
      <c r="B32" s="74"/>
      <c r="C32" s="75"/>
      <c r="D32" s="75"/>
      <c r="E32" s="75"/>
      <c r="F32" s="76"/>
      <c r="G32" s="72"/>
      <c r="H32" s="74"/>
      <c r="I32" s="75"/>
      <c r="J32" s="75"/>
      <c r="K32" s="75"/>
      <c r="L32" s="76"/>
      <c r="M32" s="72"/>
      <c r="N32" s="74"/>
      <c r="O32" s="75"/>
      <c r="P32" s="75"/>
      <c r="Q32" s="75"/>
      <c r="R32" s="76"/>
      <c r="S32" s="72"/>
      <c r="T32" s="74"/>
      <c r="U32" s="75"/>
      <c r="V32" s="75"/>
      <c r="W32" s="75"/>
      <c r="X32" s="76"/>
      <c r="Y32" s="73"/>
      <c r="Z32" s="74"/>
      <c r="AA32" s="75"/>
      <c r="AB32" s="75"/>
      <c r="AC32" s="75"/>
      <c r="AD32" s="76"/>
    </row>
    <row r="33" spans="2:30">
      <c r="B33" s="77"/>
      <c r="C33" s="72"/>
      <c r="D33" s="72"/>
      <c r="E33" s="72"/>
      <c r="F33" s="78"/>
      <c r="G33" s="72"/>
      <c r="H33" s="77"/>
      <c r="I33" s="72"/>
      <c r="J33" s="72"/>
      <c r="K33" s="72"/>
      <c r="L33" s="78"/>
      <c r="M33" s="72"/>
      <c r="N33" s="77"/>
      <c r="O33" s="72"/>
      <c r="P33" s="72"/>
      <c r="Q33" s="72"/>
      <c r="R33" s="78"/>
      <c r="S33" s="72"/>
      <c r="T33" s="77"/>
      <c r="U33" s="72"/>
      <c r="V33" s="72"/>
      <c r="W33" s="72"/>
      <c r="X33" s="78"/>
      <c r="Y33" s="73"/>
      <c r="Z33" s="77"/>
      <c r="AA33" s="72"/>
      <c r="AB33" s="72"/>
      <c r="AC33" s="72"/>
      <c r="AD33" s="78"/>
    </row>
    <row r="34" spans="2:30">
      <c r="B34" s="77"/>
      <c r="C34" s="72"/>
      <c r="D34" s="72"/>
      <c r="E34" s="72"/>
      <c r="F34" s="78"/>
      <c r="G34" s="72"/>
      <c r="H34" s="77"/>
      <c r="I34" s="72"/>
      <c r="J34" s="72"/>
      <c r="K34" s="72"/>
      <c r="L34" s="78"/>
      <c r="M34" s="72"/>
      <c r="N34" s="77"/>
      <c r="O34" s="72"/>
      <c r="P34" s="72"/>
      <c r="Q34" s="72"/>
      <c r="R34" s="78"/>
      <c r="S34" s="72"/>
      <c r="T34" s="77"/>
      <c r="U34" s="72"/>
      <c r="V34" s="72"/>
      <c r="W34" s="72"/>
      <c r="X34" s="78"/>
      <c r="Y34" s="73"/>
      <c r="Z34" s="77"/>
      <c r="AA34" s="72"/>
      <c r="AB34" s="72"/>
      <c r="AC34" s="72"/>
      <c r="AD34" s="78"/>
    </row>
    <row r="35" spans="2:30">
      <c r="B35" s="79"/>
      <c r="C35" s="72"/>
      <c r="D35" s="72"/>
      <c r="E35" s="72"/>
      <c r="F35" s="78"/>
      <c r="G35" s="72"/>
      <c r="H35" s="79"/>
      <c r="I35" s="72"/>
      <c r="J35" s="72"/>
      <c r="K35" s="72"/>
      <c r="L35" s="78"/>
      <c r="M35" s="72"/>
      <c r="N35" s="79"/>
      <c r="O35" s="72"/>
      <c r="P35" s="72"/>
      <c r="Q35" s="72"/>
      <c r="R35" s="78"/>
      <c r="S35" s="72"/>
      <c r="T35" s="79"/>
      <c r="U35" s="72"/>
      <c r="V35" s="72"/>
      <c r="W35" s="72"/>
      <c r="X35" s="78"/>
      <c r="Y35" s="73"/>
      <c r="Z35" s="79"/>
      <c r="AA35" s="72"/>
      <c r="AB35" s="72"/>
      <c r="AC35" s="72"/>
      <c r="AD35" s="78"/>
    </row>
    <row r="36" spans="2:30">
      <c r="B36" s="150"/>
      <c r="C36" s="151"/>
      <c r="D36" s="151"/>
      <c r="E36" s="151"/>
      <c r="F36" s="152"/>
      <c r="G36" s="72"/>
      <c r="H36" s="150"/>
      <c r="I36" s="151"/>
      <c r="J36" s="151"/>
      <c r="K36" s="151"/>
      <c r="L36" s="152"/>
      <c r="M36" s="72"/>
      <c r="N36" s="150"/>
      <c r="O36" s="151"/>
      <c r="P36" s="151"/>
      <c r="Q36" s="151"/>
      <c r="R36" s="152"/>
      <c r="S36" s="72"/>
      <c r="T36" s="150"/>
      <c r="U36" s="151"/>
      <c r="V36" s="151"/>
      <c r="W36" s="151"/>
      <c r="X36" s="152"/>
      <c r="Y36" s="73"/>
      <c r="Z36" s="150"/>
      <c r="AA36" s="151"/>
      <c r="AB36" s="151"/>
      <c r="AC36" s="151"/>
      <c r="AD36" s="152"/>
    </row>
    <row r="37" spans="2:30">
      <c r="B37" s="79"/>
      <c r="C37" s="72"/>
      <c r="D37" s="72"/>
      <c r="E37" s="72"/>
      <c r="F37" s="78"/>
      <c r="G37" s="72"/>
      <c r="H37" s="79"/>
      <c r="I37" s="72"/>
      <c r="J37" s="72"/>
      <c r="K37" s="72"/>
      <c r="L37" s="78"/>
      <c r="M37" s="72"/>
      <c r="N37" s="79"/>
      <c r="O37" s="72"/>
      <c r="P37" s="72"/>
      <c r="Q37" s="72"/>
      <c r="R37" s="78"/>
      <c r="S37" s="72"/>
      <c r="T37" s="79"/>
      <c r="U37" s="72"/>
      <c r="V37" s="72"/>
      <c r="W37" s="72"/>
      <c r="X37" s="78"/>
      <c r="Y37" s="73"/>
      <c r="Z37" s="79"/>
      <c r="AA37" s="72"/>
      <c r="AB37" s="72"/>
      <c r="AC37" s="72"/>
      <c r="AD37" s="78"/>
    </row>
    <row r="38" spans="2:30">
      <c r="B38" s="79"/>
      <c r="C38" s="72"/>
      <c r="D38" s="72"/>
      <c r="E38" s="72"/>
      <c r="F38" s="78"/>
      <c r="G38" s="72"/>
      <c r="H38" s="79"/>
      <c r="I38" s="72"/>
      <c r="J38" s="72"/>
      <c r="K38" s="72"/>
      <c r="L38" s="78"/>
      <c r="M38" s="72"/>
      <c r="N38" s="79"/>
      <c r="O38" s="72"/>
      <c r="P38" s="72"/>
      <c r="Q38" s="72"/>
      <c r="R38" s="78"/>
      <c r="S38" s="72"/>
      <c r="T38" s="79"/>
      <c r="U38" s="72"/>
      <c r="V38" s="72"/>
      <c r="W38" s="72"/>
      <c r="X38" s="78"/>
      <c r="Y38" s="73"/>
      <c r="Z38" s="79"/>
      <c r="AA38" s="72"/>
      <c r="AB38" s="72"/>
      <c r="AC38" s="72"/>
      <c r="AD38" s="78"/>
    </row>
    <row r="39" spans="2:30">
      <c r="B39" s="79"/>
      <c r="C39" s="72"/>
      <c r="D39" s="72"/>
      <c r="E39" s="72"/>
      <c r="F39" s="78"/>
      <c r="G39" s="72"/>
      <c r="H39" s="79"/>
      <c r="I39" s="72"/>
      <c r="J39" s="72"/>
      <c r="K39" s="72"/>
      <c r="L39" s="78"/>
      <c r="M39" s="72"/>
      <c r="N39" s="79"/>
      <c r="O39" s="72"/>
      <c r="P39" s="72"/>
      <c r="Q39" s="72"/>
      <c r="R39" s="78"/>
      <c r="S39" s="72"/>
      <c r="T39" s="79"/>
      <c r="U39" s="72"/>
      <c r="V39" s="72"/>
      <c r="W39" s="72"/>
      <c r="X39" s="78"/>
      <c r="Y39" s="73"/>
      <c r="Z39" s="79"/>
      <c r="AA39" s="72"/>
      <c r="AB39" s="72"/>
      <c r="AC39" s="72"/>
      <c r="AD39" s="78"/>
    </row>
    <row r="40" spans="2:30">
      <c r="B40" s="79"/>
      <c r="C40" s="72"/>
      <c r="D40" s="72"/>
      <c r="E40" s="72"/>
      <c r="F40" s="78"/>
      <c r="G40" s="72"/>
      <c r="H40" s="79"/>
      <c r="I40" s="72"/>
      <c r="J40" s="72"/>
      <c r="K40" s="72"/>
      <c r="L40" s="78"/>
      <c r="M40" s="72"/>
      <c r="N40" s="79"/>
      <c r="O40" s="72"/>
      <c r="P40" s="72"/>
      <c r="Q40" s="72"/>
      <c r="R40" s="78"/>
      <c r="S40" s="72"/>
      <c r="T40" s="79"/>
      <c r="U40" s="72"/>
      <c r="V40" s="72"/>
      <c r="W40" s="72"/>
      <c r="X40" s="78"/>
      <c r="Y40" s="73"/>
      <c r="Z40" s="79"/>
      <c r="AA40" s="72"/>
      <c r="AB40" s="72"/>
      <c r="AC40" s="72"/>
      <c r="AD40" s="78"/>
    </row>
    <row r="41" spans="2:30">
      <c r="B41" s="79"/>
      <c r="C41" s="72"/>
      <c r="D41" s="72"/>
      <c r="E41" s="72"/>
      <c r="F41" s="78"/>
      <c r="G41" s="72"/>
      <c r="H41" s="79"/>
      <c r="I41" s="72"/>
      <c r="J41" s="72"/>
      <c r="K41" s="72"/>
      <c r="L41" s="78"/>
      <c r="M41" s="72"/>
      <c r="N41" s="79"/>
      <c r="O41" s="72"/>
      <c r="P41" s="72"/>
      <c r="Q41" s="72"/>
      <c r="R41" s="78"/>
      <c r="S41" s="72"/>
      <c r="T41" s="79"/>
      <c r="U41" s="72"/>
      <c r="V41" s="72"/>
      <c r="W41" s="72"/>
      <c r="X41" s="78"/>
      <c r="Y41" s="73"/>
      <c r="Z41" s="79"/>
      <c r="AA41" s="72"/>
      <c r="AB41" s="72"/>
      <c r="AC41" s="72"/>
      <c r="AD41" s="78"/>
    </row>
    <row r="42" spans="2:30">
      <c r="B42" s="79"/>
      <c r="C42" s="72"/>
      <c r="D42" s="72"/>
      <c r="E42" s="72"/>
      <c r="F42" s="78"/>
      <c r="G42" s="72"/>
      <c r="H42" s="79"/>
      <c r="I42" s="72"/>
      <c r="J42" s="72"/>
      <c r="K42" s="72"/>
      <c r="L42" s="78"/>
      <c r="M42" s="72"/>
      <c r="N42" s="79"/>
      <c r="O42" s="72"/>
      <c r="P42" s="72"/>
      <c r="Q42" s="72"/>
      <c r="R42" s="78"/>
      <c r="S42" s="72"/>
      <c r="T42" s="79"/>
      <c r="U42" s="72"/>
      <c r="V42" s="72"/>
      <c r="W42" s="72"/>
      <c r="X42" s="78"/>
      <c r="Y42" s="73"/>
      <c r="Z42" s="79"/>
      <c r="AA42" s="72"/>
      <c r="AB42" s="72"/>
      <c r="AC42" s="72"/>
      <c r="AD42" s="78"/>
    </row>
    <row r="43" spans="2:30">
      <c r="B43" s="79"/>
      <c r="C43" s="72"/>
      <c r="D43" s="72"/>
      <c r="E43" s="72"/>
      <c r="F43" s="78"/>
      <c r="G43" s="72"/>
      <c r="H43" s="79"/>
      <c r="I43" s="72"/>
      <c r="J43" s="72"/>
      <c r="K43" s="72"/>
      <c r="L43" s="78"/>
      <c r="M43" s="72"/>
      <c r="N43" s="79"/>
      <c r="O43" s="72"/>
      <c r="P43" s="72"/>
      <c r="Q43" s="72"/>
      <c r="R43" s="78"/>
      <c r="S43" s="72"/>
      <c r="T43" s="79"/>
      <c r="U43" s="72"/>
      <c r="V43" s="72"/>
      <c r="W43" s="72"/>
      <c r="X43" s="78"/>
      <c r="Y43" s="73"/>
      <c r="Z43" s="79"/>
      <c r="AA43" s="72"/>
      <c r="AB43" s="72"/>
      <c r="AC43" s="72"/>
      <c r="AD43" s="78"/>
    </row>
    <row r="44" spans="2:30">
      <c r="B44" s="79"/>
      <c r="C44" s="72"/>
      <c r="D44" s="72"/>
      <c r="E44" s="72"/>
      <c r="F44" s="78"/>
      <c r="G44" s="72"/>
      <c r="H44" s="79"/>
      <c r="I44" s="72"/>
      <c r="J44" s="72"/>
      <c r="K44" s="72"/>
      <c r="L44" s="78"/>
      <c r="M44" s="72"/>
      <c r="N44" s="79"/>
      <c r="O44" s="72"/>
      <c r="P44" s="72"/>
      <c r="Q44" s="72"/>
      <c r="R44" s="78"/>
      <c r="S44" s="72"/>
      <c r="T44" s="79"/>
      <c r="U44" s="72"/>
      <c r="V44" s="72"/>
      <c r="W44" s="72"/>
      <c r="X44" s="78"/>
      <c r="Y44" s="73"/>
      <c r="Z44" s="79"/>
      <c r="AA44" s="72"/>
      <c r="AB44" s="72"/>
      <c r="AC44" s="72"/>
      <c r="AD44" s="78"/>
    </row>
    <row r="45" spans="2:30">
      <c r="B45" s="79"/>
      <c r="C45" s="72"/>
      <c r="D45" s="72"/>
      <c r="E45" s="72"/>
      <c r="F45" s="78"/>
      <c r="G45" s="72"/>
      <c r="H45" s="79"/>
      <c r="I45" s="72"/>
      <c r="J45" s="72"/>
      <c r="K45" s="72"/>
      <c r="L45" s="78"/>
      <c r="M45" s="72"/>
      <c r="N45" s="79"/>
      <c r="O45" s="72"/>
      <c r="P45" s="72"/>
      <c r="Q45" s="72"/>
      <c r="R45" s="78"/>
      <c r="S45" s="72"/>
      <c r="T45" s="79"/>
      <c r="U45" s="72"/>
      <c r="V45" s="72"/>
      <c r="W45" s="72"/>
      <c r="X45" s="78"/>
      <c r="Y45" s="73"/>
      <c r="Z45" s="79"/>
      <c r="AA45" s="72"/>
      <c r="AB45" s="72"/>
      <c r="AC45" s="72"/>
      <c r="AD45" s="78"/>
    </row>
    <row r="46" spans="2:30">
      <c r="B46" s="79"/>
      <c r="C46" s="72"/>
      <c r="D46" s="72"/>
      <c r="E46" s="72"/>
      <c r="F46" s="78"/>
      <c r="G46" s="72"/>
      <c r="H46" s="79"/>
      <c r="I46" s="72"/>
      <c r="J46" s="72"/>
      <c r="K46" s="72"/>
      <c r="L46" s="78"/>
      <c r="M46" s="72"/>
      <c r="N46" s="79"/>
      <c r="O46" s="72"/>
      <c r="P46" s="72"/>
      <c r="Q46" s="72"/>
      <c r="R46" s="78"/>
      <c r="S46" s="72"/>
      <c r="T46" s="79"/>
      <c r="U46" s="72"/>
      <c r="V46" s="72"/>
      <c r="W46" s="72"/>
      <c r="X46" s="78"/>
      <c r="Y46" s="73"/>
      <c r="Z46" s="79"/>
      <c r="AA46" s="72"/>
      <c r="AB46" s="72"/>
      <c r="AC46" s="72"/>
      <c r="AD46" s="78"/>
    </row>
    <row r="47" spans="2:30">
      <c r="B47" s="79"/>
      <c r="C47" s="72"/>
      <c r="D47" s="72"/>
      <c r="E47" s="72"/>
      <c r="F47" s="78"/>
      <c r="G47" s="72"/>
      <c r="H47" s="79"/>
      <c r="I47" s="72"/>
      <c r="J47" s="72"/>
      <c r="K47" s="72"/>
      <c r="L47" s="78"/>
      <c r="M47" s="72"/>
      <c r="N47" s="79"/>
      <c r="O47" s="72"/>
      <c r="P47" s="72"/>
      <c r="Q47" s="72"/>
      <c r="R47" s="78"/>
      <c r="S47" s="72"/>
      <c r="T47" s="79"/>
      <c r="U47" s="72"/>
      <c r="V47" s="72"/>
      <c r="W47" s="72"/>
      <c r="X47" s="78"/>
      <c r="Y47" s="73"/>
      <c r="Z47" s="79"/>
      <c r="AA47" s="72"/>
      <c r="AB47" s="72"/>
      <c r="AC47" s="72"/>
      <c r="AD47" s="78"/>
    </row>
    <row r="48" spans="2:30">
      <c r="B48" s="79"/>
      <c r="C48" s="72"/>
      <c r="D48" s="72"/>
      <c r="E48" s="72"/>
      <c r="F48" s="78"/>
      <c r="G48" s="72"/>
      <c r="H48" s="79"/>
      <c r="I48" s="72"/>
      <c r="J48" s="72"/>
      <c r="K48" s="72"/>
      <c r="L48" s="78"/>
      <c r="M48" s="72"/>
      <c r="N48" s="79"/>
      <c r="O48" s="72"/>
      <c r="P48" s="72"/>
      <c r="Q48" s="72"/>
      <c r="R48" s="78"/>
      <c r="S48" s="72"/>
      <c r="T48" s="79"/>
      <c r="U48" s="72"/>
      <c r="V48" s="72"/>
      <c r="W48" s="72"/>
      <c r="X48" s="78"/>
      <c r="Y48" s="73"/>
      <c r="Z48" s="79"/>
      <c r="AA48" s="72"/>
      <c r="AB48" s="72"/>
      <c r="AC48" s="72"/>
      <c r="AD48" s="78"/>
    </row>
    <row r="49" spans="2:30">
      <c r="B49" s="79"/>
      <c r="C49" s="72"/>
      <c r="D49" s="72"/>
      <c r="E49" s="72"/>
      <c r="F49" s="78"/>
      <c r="G49" s="72"/>
      <c r="H49" s="79"/>
      <c r="I49" s="72"/>
      <c r="J49" s="72"/>
      <c r="K49" s="72"/>
      <c r="L49" s="78"/>
      <c r="M49" s="72"/>
      <c r="N49" s="79"/>
      <c r="O49" s="72"/>
      <c r="P49" s="72"/>
      <c r="Q49" s="72"/>
      <c r="R49" s="78"/>
      <c r="S49" s="72"/>
      <c r="T49" s="79"/>
      <c r="U49" s="72"/>
      <c r="V49" s="72"/>
      <c r="W49" s="72"/>
      <c r="X49" s="78"/>
      <c r="Y49" s="73"/>
      <c r="Z49" s="79"/>
      <c r="AA49" s="72"/>
      <c r="AB49" s="72"/>
      <c r="AC49" s="72"/>
      <c r="AD49" s="78"/>
    </row>
    <row r="50" spans="2:30">
      <c r="B50" s="79"/>
      <c r="C50" s="72"/>
      <c r="D50" s="72"/>
      <c r="E50" s="72"/>
      <c r="F50" s="78"/>
      <c r="G50" s="72"/>
      <c r="H50" s="79"/>
      <c r="I50" s="72"/>
      <c r="J50" s="72"/>
      <c r="K50" s="72"/>
      <c r="L50" s="78"/>
      <c r="M50" s="72"/>
      <c r="N50" s="79"/>
      <c r="O50" s="72"/>
      <c r="P50" s="72"/>
      <c r="Q50" s="72"/>
      <c r="R50" s="78"/>
      <c r="S50" s="72"/>
      <c r="T50" s="79"/>
      <c r="U50" s="72"/>
      <c r="V50" s="72"/>
      <c r="W50" s="72"/>
      <c r="X50" s="78"/>
      <c r="Y50" s="73"/>
      <c r="Z50" s="79"/>
      <c r="AA50" s="72"/>
      <c r="AB50" s="72"/>
      <c r="AC50" s="72"/>
      <c r="AD50" s="78"/>
    </row>
    <row r="51" spans="2:30">
      <c r="B51" s="79"/>
      <c r="C51" s="72"/>
      <c r="D51" s="72"/>
      <c r="E51" s="72"/>
      <c r="F51" s="78"/>
      <c r="G51" s="72"/>
      <c r="H51" s="79"/>
      <c r="I51" s="72"/>
      <c r="J51" s="72"/>
      <c r="K51" s="72"/>
      <c r="L51" s="78"/>
      <c r="M51" s="72"/>
      <c r="N51" s="79"/>
      <c r="O51" s="72"/>
      <c r="P51" s="72"/>
      <c r="Q51" s="72"/>
      <c r="R51" s="78"/>
      <c r="S51" s="72"/>
      <c r="T51" s="79"/>
      <c r="U51" s="72"/>
      <c r="V51" s="72"/>
      <c r="W51" s="72"/>
      <c r="X51" s="78"/>
      <c r="Y51" s="73"/>
      <c r="Z51" s="79"/>
      <c r="AA51" s="72"/>
      <c r="AB51" s="72"/>
      <c r="AC51" s="72"/>
      <c r="AD51" s="78"/>
    </row>
    <row r="52" spans="2:30">
      <c r="B52" s="79"/>
      <c r="C52" s="72"/>
      <c r="D52" s="72"/>
      <c r="E52" s="72"/>
      <c r="F52" s="78"/>
      <c r="G52" s="72"/>
      <c r="H52" s="79"/>
      <c r="I52" s="72"/>
      <c r="J52" s="72"/>
      <c r="K52" s="72"/>
      <c r="L52" s="78"/>
      <c r="M52" s="72"/>
      <c r="N52" s="79"/>
      <c r="O52" s="72"/>
      <c r="P52" s="72"/>
      <c r="Q52" s="72"/>
      <c r="R52" s="78"/>
      <c r="S52" s="72"/>
      <c r="T52" s="79"/>
      <c r="U52" s="72"/>
      <c r="V52" s="72"/>
      <c r="W52" s="72"/>
      <c r="X52" s="78"/>
      <c r="Y52" s="73"/>
      <c r="Z52" s="79"/>
      <c r="AA52" s="72"/>
      <c r="AB52" s="72"/>
      <c r="AC52" s="72"/>
      <c r="AD52" s="78"/>
    </row>
    <row r="53" spans="2:30">
      <c r="B53" s="79"/>
      <c r="C53" s="72"/>
      <c r="D53" s="72"/>
      <c r="E53" s="72"/>
      <c r="F53" s="78"/>
      <c r="G53" s="72"/>
      <c r="H53" s="79"/>
      <c r="I53" s="72"/>
      <c r="J53" s="72"/>
      <c r="K53" s="72"/>
      <c r="L53" s="78"/>
      <c r="M53" s="72"/>
      <c r="N53" s="79"/>
      <c r="O53" s="72"/>
      <c r="P53" s="72"/>
      <c r="Q53" s="72"/>
      <c r="R53" s="78"/>
      <c r="S53" s="72"/>
      <c r="T53" s="79"/>
      <c r="U53" s="72"/>
      <c r="V53" s="72"/>
      <c r="W53" s="72"/>
      <c r="X53" s="78"/>
      <c r="Y53" s="73"/>
      <c r="Z53" s="79"/>
      <c r="AA53" s="72"/>
      <c r="AB53" s="72"/>
      <c r="AC53" s="72"/>
      <c r="AD53" s="78"/>
    </row>
    <row r="54" spans="2:30">
      <c r="B54" s="79"/>
      <c r="C54" s="72"/>
      <c r="D54" s="72"/>
      <c r="E54" s="72"/>
      <c r="F54" s="78"/>
      <c r="G54" s="72"/>
      <c r="H54" s="79"/>
      <c r="I54" s="72"/>
      <c r="J54" s="72"/>
      <c r="K54" s="72"/>
      <c r="L54" s="78"/>
      <c r="M54" s="72"/>
      <c r="N54" s="79"/>
      <c r="O54" s="72"/>
      <c r="P54" s="72"/>
      <c r="Q54" s="72"/>
      <c r="R54" s="78"/>
      <c r="S54" s="72"/>
      <c r="T54" s="79"/>
      <c r="U54" s="72"/>
      <c r="V54" s="72"/>
      <c r="W54" s="72"/>
      <c r="X54" s="78"/>
      <c r="Y54" s="73"/>
      <c r="Z54" s="79"/>
      <c r="AA54" s="72"/>
      <c r="AB54" s="72"/>
      <c r="AC54" s="72"/>
      <c r="AD54" s="78"/>
    </row>
    <row r="55" spans="2:30">
      <c r="B55" s="150"/>
      <c r="C55" s="151"/>
      <c r="D55" s="151"/>
      <c r="E55" s="151"/>
      <c r="F55" s="152"/>
      <c r="G55" s="72"/>
      <c r="H55" s="150"/>
      <c r="I55" s="151"/>
      <c r="J55" s="151"/>
      <c r="K55" s="151"/>
      <c r="L55" s="152"/>
      <c r="M55" s="72"/>
      <c r="N55" s="150"/>
      <c r="O55" s="151"/>
      <c r="P55" s="151"/>
      <c r="Q55" s="151"/>
      <c r="R55" s="152"/>
      <c r="S55" s="72"/>
      <c r="T55" s="150"/>
      <c r="U55" s="151"/>
      <c r="V55" s="151"/>
      <c r="W55" s="151"/>
      <c r="X55" s="152"/>
      <c r="Y55" s="73"/>
      <c r="Z55" s="150"/>
      <c r="AA55" s="151"/>
      <c r="AB55" s="151"/>
      <c r="AC55" s="151"/>
      <c r="AD55" s="152"/>
    </row>
    <row r="56" spans="2:30">
      <c r="B56" s="79"/>
      <c r="C56" s="72"/>
      <c r="D56" s="72"/>
      <c r="E56" s="72"/>
      <c r="F56" s="78"/>
      <c r="G56" s="72"/>
      <c r="H56" s="79"/>
      <c r="I56" s="72"/>
      <c r="J56" s="72"/>
      <c r="K56" s="72"/>
      <c r="L56" s="78"/>
      <c r="M56" s="72"/>
      <c r="N56" s="79"/>
      <c r="O56" s="72"/>
      <c r="P56" s="72"/>
      <c r="Q56" s="72"/>
      <c r="R56" s="78"/>
      <c r="S56" s="72"/>
      <c r="T56" s="79"/>
      <c r="U56" s="72"/>
      <c r="V56" s="72"/>
      <c r="W56" s="72"/>
      <c r="X56" s="78"/>
      <c r="Y56" s="73"/>
      <c r="Z56" s="79"/>
      <c r="AA56" s="72"/>
      <c r="AB56" s="72"/>
      <c r="AC56" s="72"/>
      <c r="AD56" s="78"/>
    </row>
    <row r="57" spans="2:30">
      <c r="B57" s="79"/>
      <c r="C57" s="72"/>
      <c r="D57" s="72"/>
      <c r="E57" s="72"/>
      <c r="F57" s="78"/>
      <c r="G57" s="72"/>
      <c r="H57" s="79"/>
      <c r="I57" s="72"/>
      <c r="J57" s="72"/>
      <c r="K57" s="72"/>
      <c r="L57" s="78"/>
      <c r="M57" s="72"/>
      <c r="N57" s="79"/>
      <c r="O57" s="72"/>
      <c r="P57" s="72"/>
      <c r="Q57" s="72"/>
      <c r="R57" s="78"/>
      <c r="S57" s="72"/>
      <c r="T57" s="79"/>
      <c r="U57" s="72"/>
      <c r="V57" s="72"/>
      <c r="W57" s="72"/>
      <c r="X57" s="78"/>
      <c r="Y57" s="73"/>
      <c r="Z57" s="79"/>
      <c r="AA57" s="72"/>
      <c r="AB57" s="72"/>
      <c r="AC57" s="72"/>
      <c r="AD57" s="78"/>
    </row>
    <row r="58" spans="2:30" ht="16" thickBot="1">
      <c r="B58" s="69"/>
      <c r="C58" s="70"/>
      <c r="D58" s="70"/>
      <c r="E58" s="70"/>
      <c r="F58" s="71" t="s">
        <v>1893</v>
      </c>
      <c r="G58" s="72"/>
      <c r="H58" s="69"/>
      <c r="I58" s="70"/>
      <c r="J58" s="70"/>
      <c r="K58" s="70"/>
      <c r="L58" s="71" t="s">
        <v>1893</v>
      </c>
      <c r="M58" s="72"/>
      <c r="N58" s="69"/>
      <c r="O58" s="70"/>
      <c r="P58" s="70"/>
      <c r="Q58" s="70"/>
      <c r="R58" s="71" t="s">
        <v>1893</v>
      </c>
      <c r="S58" s="72"/>
      <c r="T58" s="69"/>
      <c r="U58" s="70"/>
      <c r="V58" s="70"/>
      <c r="W58" s="70"/>
      <c r="X58" s="71" t="s">
        <v>1893</v>
      </c>
      <c r="Y58" s="73"/>
      <c r="Z58" s="69"/>
      <c r="AA58" s="70"/>
      <c r="AB58" s="70"/>
      <c r="AC58" s="70"/>
      <c r="AD58" s="71" t="s">
        <v>1893</v>
      </c>
    </row>
  </sheetData>
  <mergeCells count="25">
    <mergeCell ref="Z36:AD36"/>
    <mergeCell ref="B9:F9"/>
    <mergeCell ref="B28:F28"/>
    <mergeCell ref="H9:L9"/>
    <mergeCell ref="H28:L28"/>
    <mergeCell ref="N9:R9"/>
    <mergeCell ref="N28:R28"/>
    <mergeCell ref="T9:X9"/>
    <mergeCell ref="T28:X28"/>
    <mergeCell ref="Z55:AD55"/>
    <mergeCell ref="Z9:AD9"/>
    <mergeCell ref="Z28:AD28"/>
    <mergeCell ref="B2:F4"/>
    <mergeCell ref="B36:F36"/>
    <mergeCell ref="B55:F55"/>
    <mergeCell ref="H2:L4"/>
    <mergeCell ref="H36:L36"/>
    <mergeCell ref="H55:L55"/>
    <mergeCell ref="N2:R4"/>
    <mergeCell ref="N36:R36"/>
    <mergeCell ref="N55:R55"/>
    <mergeCell ref="T2:X4"/>
    <mergeCell ref="T36:X36"/>
    <mergeCell ref="T55:X55"/>
    <mergeCell ref="Z2:AD4"/>
  </mergeCells>
  <phoneticPr fontId="21" type="noConversion"/>
  <pageMargins left="0.7" right="0.7" top="0.75" bottom="0.75" header="0.3" footer="0.3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theme="5" tint="0.59999389629810485"/>
  </sheetPr>
  <dimension ref="A1:AJ1000"/>
  <sheetViews>
    <sheetView tabSelected="1" topLeftCell="C1" zoomScale="40" zoomScaleNormal="40" zoomScaleSheetLayoutView="125" workbookViewId="0">
      <selection activeCell="U35" sqref="U35"/>
    </sheetView>
  </sheetViews>
  <sheetFormatPr defaultColWidth="10.69140625" defaultRowHeight="12.5"/>
  <cols>
    <col min="1" max="1" width="1.69140625" style="5" customWidth="1"/>
    <col min="2" max="3" width="4.84375" style="106" customWidth="1"/>
    <col min="4" max="4" width="36.15234375" style="8" customWidth="1"/>
    <col min="5" max="5" width="50.3046875" style="120" customWidth="1"/>
    <col min="6" max="6" width="23" style="106" customWidth="1"/>
    <col min="7" max="7" width="28.4609375" style="106" bestFit="1" customWidth="1"/>
    <col min="8" max="8" width="13.69140625" style="106" bestFit="1" customWidth="1"/>
    <col min="9" max="9" width="8.84375" style="106" customWidth="1"/>
    <col min="10" max="10" width="17.4609375" style="106" customWidth="1"/>
    <col min="11" max="11" width="14.4609375" style="106" customWidth="1"/>
    <col min="12" max="12" width="22.4609375" style="106" customWidth="1"/>
    <col min="13" max="13" width="11.84375" style="106" customWidth="1"/>
    <col min="14" max="14" width="30" style="106" customWidth="1"/>
    <col min="15" max="15" width="38.15234375" style="5" bestFit="1" customWidth="1"/>
    <col min="16" max="16" width="3.69140625" style="5" customWidth="1"/>
    <col min="17" max="17" width="15.69140625" style="5" bestFit="1" customWidth="1"/>
    <col min="18" max="18" width="4.15234375" style="5" bestFit="1" customWidth="1"/>
    <col min="19" max="19" width="1.15234375" style="5" customWidth="1"/>
    <col min="20" max="20" width="30.3046875" style="106" customWidth="1"/>
    <col min="21" max="21" width="28" style="106" bestFit="1" customWidth="1"/>
    <col min="22" max="22" width="22.84375" style="28" customWidth="1"/>
    <col min="23" max="23" width="10.69140625" style="121"/>
    <col min="24" max="29" width="10.69140625" style="106"/>
    <col min="30" max="31" width="1.15234375" style="106" customWidth="1"/>
    <col min="32" max="36" width="10.69140625" style="106"/>
    <col min="37" max="16384" width="10.69140625" style="5"/>
  </cols>
  <sheetData>
    <row r="1" spans="1:36" ht="8" customHeight="1">
      <c r="B1" s="5"/>
      <c r="C1" s="37"/>
      <c r="D1" s="6"/>
      <c r="E1" s="9"/>
      <c r="F1" s="5"/>
      <c r="G1" s="5"/>
      <c r="H1" s="12"/>
      <c r="I1" s="5"/>
      <c r="J1" s="12"/>
      <c r="K1" s="5"/>
      <c r="L1" s="5"/>
      <c r="M1" s="5"/>
      <c r="N1" s="5"/>
      <c r="T1" s="5"/>
      <c r="U1" s="5"/>
    </row>
    <row r="2" spans="1:36">
      <c r="B2" s="5"/>
      <c r="C2" s="5"/>
      <c r="E2" s="9"/>
      <c r="F2" s="7" t="s">
        <v>0</v>
      </c>
      <c r="G2" s="14"/>
      <c r="H2" s="55" t="s">
        <v>1</v>
      </c>
      <c r="I2" s="19"/>
      <c r="J2" s="118" t="s">
        <v>2</v>
      </c>
      <c r="K2" s="18"/>
      <c r="L2" s="20" t="s">
        <v>3</v>
      </c>
      <c r="M2" s="5"/>
      <c r="N2" s="5"/>
      <c r="T2" s="5"/>
      <c r="U2" s="5"/>
    </row>
    <row r="3" spans="1:36" ht="10.25" customHeight="1">
      <c r="B3" s="5"/>
      <c r="C3" s="5"/>
      <c r="E3" s="9"/>
      <c r="F3" s="5"/>
      <c r="G3" s="12"/>
      <c r="H3" s="41"/>
      <c r="I3" s="12"/>
      <c r="J3" s="11"/>
      <c r="K3" s="5"/>
      <c r="L3" s="5"/>
      <c r="M3" s="5"/>
      <c r="N3" s="5"/>
      <c r="T3" s="5"/>
      <c r="U3" s="5"/>
    </row>
    <row r="4" spans="1:36" ht="16.25" customHeight="1">
      <c r="B4" s="5"/>
      <c r="C4" s="5"/>
      <c r="E4" s="17"/>
      <c r="F4" s="39" t="s">
        <v>4</v>
      </c>
      <c r="G4" s="133" t="s">
        <v>2093</v>
      </c>
      <c r="H4" s="42" t="s">
        <v>5</v>
      </c>
      <c r="I4" s="92" t="s">
        <v>2083</v>
      </c>
      <c r="J4" s="43" t="s">
        <v>6</v>
      </c>
      <c r="K4" s="96" t="d">
        <v>2025-01-20</v>
      </c>
      <c r="L4" s="43" t="s">
        <v>7</v>
      </c>
      <c r="M4" s="99">
        <v>6</v>
      </c>
      <c r="N4" s="16"/>
      <c r="O4" s="184" t="s">
        <v>148</v>
      </c>
      <c r="P4" s="185"/>
      <c r="Q4" s="125">
        <f>Q5/0.0929</f>
        <v>2583.423035522067</v>
      </c>
      <c r="R4" s="9" t="s">
        <v>147</v>
      </c>
      <c r="S4" s="9"/>
      <c r="T4" s="5"/>
      <c r="U4" s="5"/>
      <c r="V4" s="29"/>
      <c r="X4" s="112"/>
      <c r="Y4" s="112"/>
      <c r="Z4" s="112"/>
      <c r="AA4" s="112"/>
      <c r="AB4" s="112"/>
      <c r="AC4" s="112"/>
      <c r="AF4" s="172"/>
      <c r="AG4" s="173"/>
      <c r="AH4" s="173"/>
      <c r="AI4" s="173"/>
      <c r="AJ4" s="173"/>
    </row>
    <row r="5" spans="1:36" ht="16.25" customHeight="1">
      <c r="B5" s="10"/>
      <c r="C5" s="10"/>
      <c r="E5" s="17"/>
      <c r="F5" s="40" t="s">
        <v>8</v>
      </c>
      <c r="G5" s="90" t="s">
        <v>2094</v>
      </c>
      <c r="H5" s="35"/>
      <c r="I5" s="35"/>
      <c r="J5" s="44" t="s">
        <v>9</v>
      </c>
      <c r="K5" s="95">
        <v>5</v>
      </c>
      <c r="L5" s="43" t="s">
        <v>10</v>
      </c>
      <c r="M5" s="45">
        <v>0.85</v>
      </c>
      <c r="N5" s="16"/>
      <c r="O5" s="184" t="s">
        <v>148</v>
      </c>
      <c r="P5" s="185"/>
      <c r="Q5" s="99">
        <v>240</v>
      </c>
      <c r="R5" s="9" t="s">
        <v>149</v>
      </c>
      <c r="S5" s="9"/>
      <c r="T5" s="5"/>
      <c r="U5" s="5"/>
      <c r="V5" s="29"/>
      <c r="W5" s="178"/>
      <c r="X5" s="179"/>
      <c r="Y5" s="112"/>
      <c r="Z5" s="112"/>
      <c r="AA5" s="112"/>
      <c r="AB5" s="112"/>
      <c r="AC5" s="112"/>
      <c r="AF5" s="174"/>
      <c r="AG5" s="175"/>
      <c r="AH5" s="175"/>
      <c r="AI5" s="175"/>
      <c r="AJ5" s="175"/>
    </row>
    <row r="6" spans="1:36" ht="16.25" customHeight="1">
      <c r="B6" s="9"/>
      <c r="C6" s="9"/>
      <c r="E6" s="17"/>
      <c r="F6" s="27" t="s">
        <v>11</v>
      </c>
      <c r="G6" s="91" t="s">
        <v>2097</v>
      </c>
      <c r="H6" s="46" t="s">
        <v>12</v>
      </c>
      <c r="I6" s="92">
        <v>5000</v>
      </c>
      <c r="J6" s="47" t="s">
        <v>13</v>
      </c>
      <c r="K6" s="94">
        <v>21.5</v>
      </c>
      <c r="L6" s="43" t="s">
        <v>14</v>
      </c>
      <c r="M6" s="48">
        <f>IFERROR(K7*M5,"")</f>
        <v>65.790000000000006</v>
      </c>
      <c r="N6" s="16" t="s">
        <v>15</v>
      </c>
      <c r="O6" s="184" t="s">
        <v>242</v>
      </c>
      <c r="P6" s="185"/>
      <c r="Q6" s="99">
        <v>0</v>
      </c>
      <c r="R6" s="9"/>
      <c r="S6" s="9"/>
      <c r="T6" s="5"/>
      <c r="U6" s="5"/>
      <c r="V6" s="29"/>
      <c r="W6" s="122"/>
      <c r="X6" s="112"/>
      <c r="Y6" s="112"/>
      <c r="Z6" s="112"/>
      <c r="AA6" s="112"/>
      <c r="AB6" s="112"/>
      <c r="AC6" s="112"/>
      <c r="AF6" s="174"/>
      <c r="AG6" s="175"/>
      <c r="AH6" s="175"/>
      <c r="AI6" s="175"/>
      <c r="AJ6" s="175"/>
    </row>
    <row r="7" spans="1:36" ht="16.25" customHeight="1">
      <c r="B7" s="9"/>
      <c r="C7" s="9"/>
      <c r="E7" s="17"/>
      <c r="F7" s="27" t="s">
        <v>16</v>
      </c>
      <c r="G7" s="91" t="s">
        <v>2051</v>
      </c>
      <c r="H7" s="46" t="s">
        <v>17</v>
      </c>
      <c r="I7" s="93" t="s">
        <v>2092</v>
      </c>
      <c r="J7" s="49" t="s">
        <v>18</v>
      </c>
      <c r="K7" s="50">
        <f>IFERROR(IF(K6="","",(K5*K6*3600)/I6),"")</f>
        <v>77.400000000000006</v>
      </c>
      <c r="L7" s="51" t="s">
        <v>1919</v>
      </c>
      <c r="M7" s="98" t="s">
        <v>2064</v>
      </c>
      <c r="N7" s="16"/>
      <c r="O7" s="184" t="s">
        <v>243</v>
      </c>
      <c r="P7" s="189"/>
      <c r="Q7" s="99">
        <v>3</v>
      </c>
      <c r="R7" s="9"/>
      <c r="S7" s="9"/>
      <c r="T7" s="5"/>
      <c r="U7" s="5"/>
      <c r="V7" s="29"/>
      <c r="W7" s="122"/>
      <c r="X7" s="112" t="s">
        <v>19</v>
      </c>
      <c r="Y7" s="112"/>
      <c r="Z7" s="112"/>
      <c r="AA7" s="112"/>
      <c r="AB7" s="112"/>
      <c r="AC7" s="112"/>
      <c r="AF7" s="176"/>
      <c r="AG7" s="177"/>
      <c r="AH7" s="177"/>
      <c r="AI7" s="177"/>
      <c r="AJ7" s="177"/>
    </row>
    <row r="8" spans="1:36" ht="15" customHeight="1">
      <c r="B8" s="5"/>
      <c r="C8" s="5"/>
      <c r="E8" s="9"/>
      <c r="F8" s="11"/>
      <c r="G8" s="11"/>
      <c r="H8" s="14"/>
      <c r="I8" s="35"/>
      <c r="J8" s="49" t="s">
        <v>145</v>
      </c>
      <c r="K8" s="97">
        <v>222</v>
      </c>
      <c r="L8" s="52" t="s">
        <v>1894</v>
      </c>
      <c r="M8" s="98">
        <v>322</v>
      </c>
      <c r="N8" s="18" t="s">
        <v>146</v>
      </c>
      <c r="O8" s="14"/>
      <c r="P8" s="53">
        <f>SUM(P12:P211)</f>
        <v>35</v>
      </c>
      <c r="Q8" s="54">
        <f>SUM(Q12:Q211)</f>
        <v>3238619</v>
      </c>
      <c r="R8" s="15">
        <f>SUM(R12:R211)</f>
        <v>5.6</v>
      </c>
      <c r="S8" s="31"/>
      <c r="T8" s="5"/>
      <c r="U8" s="5"/>
    </row>
    <row r="9" spans="1:36" ht="5" customHeight="1">
      <c r="B9" s="12"/>
      <c r="C9" s="12"/>
      <c r="D9" s="13"/>
      <c r="E9" s="38"/>
      <c r="F9" s="12"/>
      <c r="G9" s="12"/>
      <c r="H9" s="12"/>
      <c r="I9" s="12"/>
      <c r="J9" s="12"/>
      <c r="K9" s="12"/>
      <c r="L9" s="12"/>
      <c r="M9" s="12"/>
      <c r="N9" s="5"/>
      <c r="T9" s="5"/>
      <c r="U9" s="5"/>
    </row>
    <row r="10" spans="1:36" ht="26" customHeight="1">
      <c r="A10" s="14"/>
      <c r="B10" s="180" t="s">
        <v>1895</v>
      </c>
      <c r="C10" s="182" t="s">
        <v>20</v>
      </c>
      <c r="D10" s="180" t="s">
        <v>21</v>
      </c>
      <c r="E10" s="180" t="s">
        <v>22</v>
      </c>
      <c r="F10" s="180" t="s">
        <v>23</v>
      </c>
      <c r="G10" s="181" t="s">
        <v>24</v>
      </c>
      <c r="H10" s="190" t="s">
        <v>25</v>
      </c>
      <c r="I10" s="191"/>
      <c r="J10" s="192"/>
      <c r="K10" s="180" t="s">
        <v>2047</v>
      </c>
      <c r="L10" s="180" t="s">
        <v>2048</v>
      </c>
      <c r="M10" s="180" t="s">
        <v>2049</v>
      </c>
      <c r="N10" s="180" t="s">
        <v>26</v>
      </c>
      <c r="O10" s="188" t="s">
        <v>27</v>
      </c>
      <c r="P10" s="188" t="s">
        <v>28</v>
      </c>
      <c r="Q10" s="186" t="s">
        <v>29</v>
      </c>
      <c r="R10" s="188" t="s">
        <v>30</v>
      </c>
      <c r="S10" s="32"/>
      <c r="T10" s="170" t="s">
        <v>31</v>
      </c>
      <c r="U10" s="170" t="s">
        <v>2011</v>
      </c>
      <c r="V10" s="168"/>
    </row>
    <row r="11" spans="1:36" ht="50" customHeight="1">
      <c r="A11" s="14"/>
      <c r="B11" s="181"/>
      <c r="C11" s="183"/>
      <c r="D11" s="181"/>
      <c r="E11" s="182"/>
      <c r="F11" s="181"/>
      <c r="G11" s="181"/>
      <c r="H11" s="193"/>
      <c r="I11" s="194"/>
      <c r="J11" s="195"/>
      <c r="K11" s="181"/>
      <c r="L11" s="181"/>
      <c r="M11" s="181"/>
      <c r="N11" s="181"/>
      <c r="O11" s="187"/>
      <c r="P11" s="187"/>
      <c r="Q11" s="187"/>
      <c r="R11" s="187"/>
      <c r="S11" s="32"/>
      <c r="T11" s="171"/>
      <c r="U11" s="171"/>
      <c r="V11" s="169"/>
    </row>
    <row r="12" spans="1:36" ht="16.25" customHeight="1">
      <c r="A12" s="14"/>
      <c r="B12" s="101">
        <v>1</v>
      </c>
      <c r="C12" s="102">
        <v>1</v>
      </c>
      <c r="D12" s="100" t="str">
        <f>IFERROR(INDEX('Equipment List'!$B$2:$B$2008,MATCH(E12,'Equipment List'!$A$2:$A$2008,0)),"")</f>
        <v>Transport Loader/Unloader</v>
      </c>
      <c r="E12" s="119" t="s">
        <v>2025</v>
      </c>
      <c r="F12" s="107" t="s">
        <v>2053</v>
      </c>
      <c r="G12" s="101" t="s">
        <v>2052</v>
      </c>
      <c r="H12" s="165">
        <v>9921</v>
      </c>
      <c r="I12" s="166"/>
      <c r="J12" s="167"/>
      <c r="K12" s="101">
        <v>6</v>
      </c>
      <c r="L12" s="138">
        <v>0.5</v>
      </c>
      <c r="M12" s="101">
        <v>0</v>
      </c>
      <c r="N12" s="101" t="s">
        <v>2087</v>
      </c>
      <c r="O12" s="113" t="str" cm="1">
        <f t="array" ref="O12">IFERROR(INDEX($D$12:$D$1000,MATCH(0,COUNTIF($O$11:O11,$D$12:$D$1000&amp;"")+IF($D$12:$D$1000="",1,0),0)),"")</f>
        <v>Transport Loader/Unloader</v>
      </c>
      <c r="P12" s="114">
        <f t="shared" ref="P12:P75" si="0">IF(O12="","",COUNTIF($D$12:$D$1000,$O12))</f>
        <v>5</v>
      </c>
      <c r="Q12" s="115">
        <f t="shared" ref="Q12:Q75" si="1">IF($O12="","",SUMIF($D$12:$D$1000,$O12,H$12:H$1000))</f>
        <v>49605</v>
      </c>
      <c r="R12" s="15">
        <f t="shared" ref="R12:R75" si="2">IF($O12="","",SUMIF($D$12:$D$1000,$O12,M$12:M$1000))</f>
        <v>1.2</v>
      </c>
      <c r="S12" s="31"/>
      <c r="T12" s="116"/>
      <c r="U12" s="116"/>
      <c r="V12" s="30"/>
    </row>
    <row r="13" spans="1:36" ht="16.25" customHeight="1">
      <c r="A13" s="14"/>
      <c r="B13" s="101">
        <v>1</v>
      </c>
      <c r="C13" s="102">
        <v>2</v>
      </c>
      <c r="D13" s="100" t="str">
        <f>IFERROR(INDEX('Equipment List'!$B$2:$B$2008,MATCH(E13,'Equipment List'!$A$2:$A$2008,0)),"")</f>
        <v>Transport Destacker</v>
      </c>
      <c r="E13" s="119" t="s">
        <v>1249</v>
      </c>
      <c r="F13" s="108" t="s">
        <v>2053</v>
      </c>
      <c r="G13" s="103" t="s">
        <v>2055</v>
      </c>
      <c r="H13" s="165">
        <v>8000</v>
      </c>
      <c r="I13" s="166"/>
      <c r="J13" s="167"/>
      <c r="K13" s="103">
        <v>6</v>
      </c>
      <c r="L13" s="138">
        <v>0.5</v>
      </c>
      <c r="M13" s="101">
        <v>0.2</v>
      </c>
      <c r="N13" s="103" t="s">
        <v>2056</v>
      </c>
      <c r="O13" s="113" t="str" cm="1">
        <f t="array" ref="O13">IFERROR(INDEX($D$12:$D$1000,MATCH(0,COUNTIF($O$11:O12,$D$12:$D$1000&amp;"")+IF($D$12:$D$1000="",1,0),0)),"")</f>
        <v>Transport Destacker</v>
      </c>
      <c r="P13" s="114">
        <f t="shared" si="0"/>
        <v>1</v>
      </c>
      <c r="Q13" s="115">
        <f t="shared" si="1"/>
        <v>8000</v>
      </c>
      <c r="R13" s="15">
        <f t="shared" si="2"/>
        <v>0.2</v>
      </c>
      <c r="S13" s="31"/>
      <c r="T13" s="116"/>
      <c r="U13" s="116"/>
      <c r="V13" s="30"/>
    </row>
    <row r="14" spans="1:36" ht="16.25" customHeight="1">
      <c r="A14" s="14"/>
      <c r="B14" s="101">
        <v>1</v>
      </c>
      <c r="C14" s="102">
        <v>3</v>
      </c>
      <c r="D14" s="100" t="str">
        <f>IFERROR(INDEX('Equipment List'!$B$2:$B$2008,MATCH(E14,'Equipment List'!$A$2:$A$2008,0)),"")</f>
        <v>Transport Conveyor</v>
      </c>
      <c r="E14" s="119" t="s">
        <v>797</v>
      </c>
      <c r="F14" s="108" t="s">
        <v>2053</v>
      </c>
      <c r="G14" s="103" t="s">
        <v>2057</v>
      </c>
      <c r="H14" s="165">
        <v>3818</v>
      </c>
      <c r="I14" s="166"/>
      <c r="J14" s="167"/>
      <c r="K14" s="103">
        <v>6</v>
      </c>
      <c r="L14" s="138">
        <v>0.3</v>
      </c>
      <c r="M14" s="101">
        <v>0</v>
      </c>
      <c r="N14" s="103"/>
      <c r="O14" s="113" t="str" cm="1">
        <f t="array" ref="O14">IFERROR(INDEX($D$12:$D$1000,MATCH(0,COUNTIF($O$11:O13,$D$12:$D$1000&amp;"")+IF($D$12:$D$1000="",1,0),0)),"")</f>
        <v>Transport Conveyor</v>
      </c>
      <c r="P14" s="114">
        <f t="shared" si="0"/>
        <v>7</v>
      </c>
      <c r="Q14" s="115">
        <f t="shared" si="1"/>
        <v>27278</v>
      </c>
      <c r="R14" s="15">
        <f t="shared" si="2"/>
        <v>0</v>
      </c>
      <c r="S14" s="31"/>
      <c r="T14" s="116"/>
      <c r="U14" s="116"/>
      <c r="V14" s="30"/>
    </row>
    <row r="15" spans="1:36" ht="16.25" customHeight="1">
      <c r="A15" s="14"/>
      <c r="B15" s="101">
        <v>1</v>
      </c>
      <c r="C15" s="102">
        <v>4</v>
      </c>
      <c r="D15" s="100" t="str">
        <f>IFERROR(INDEX('Equipment List'!$B$2:$B$2008,MATCH(E15,'Equipment List'!$A$2:$A$2008,0)),"")</f>
        <v>Labeling</v>
      </c>
      <c r="E15" s="119" t="s">
        <v>1204</v>
      </c>
      <c r="F15" s="108" t="s">
        <v>2076</v>
      </c>
      <c r="G15" s="103" t="s">
        <v>2058</v>
      </c>
      <c r="H15" s="165">
        <v>76181</v>
      </c>
      <c r="I15" s="166"/>
      <c r="J15" s="167"/>
      <c r="K15" s="103">
        <v>8</v>
      </c>
      <c r="L15" s="138">
        <v>3</v>
      </c>
      <c r="M15" s="101">
        <v>0</v>
      </c>
      <c r="N15" s="103"/>
      <c r="O15" s="113" t="str" cm="1">
        <f t="array" ref="O15">IFERROR(INDEX($D$12:$D$1000,MATCH(0,COUNTIF($O$11:O14,$D$12:$D$1000&amp;"")+IF($D$12:$D$1000="",1,0),0)),"")</f>
        <v>Labeling</v>
      </c>
      <c r="P15" s="114">
        <f t="shared" si="0"/>
        <v>1</v>
      </c>
      <c r="Q15" s="115">
        <f t="shared" si="1"/>
        <v>76181</v>
      </c>
      <c r="R15" s="15">
        <f t="shared" si="2"/>
        <v>0</v>
      </c>
      <c r="S15" s="31"/>
      <c r="T15" s="116"/>
      <c r="U15" s="116"/>
      <c r="V15" s="30"/>
    </row>
    <row r="16" spans="1:36" ht="16.25" customHeight="1">
      <c r="A16" s="14"/>
      <c r="B16" s="101">
        <v>1</v>
      </c>
      <c r="C16" s="102">
        <v>5</v>
      </c>
      <c r="D16" s="100" t="str">
        <f>IFERROR(INDEX('Equipment List'!$B$2:$B$2008,MATCH(E16,'Equipment List'!$A$2:$A$2008,0)),"")</f>
        <v>Transport Conveyor</v>
      </c>
      <c r="E16" s="119" t="s">
        <v>798</v>
      </c>
      <c r="F16" s="108" t="s">
        <v>2053</v>
      </c>
      <c r="G16" s="103" t="s">
        <v>2057</v>
      </c>
      <c r="H16" s="165">
        <v>3818</v>
      </c>
      <c r="I16" s="166"/>
      <c r="J16" s="167"/>
      <c r="K16" s="103">
        <v>6</v>
      </c>
      <c r="L16" s="138">
        <v>0.5</v>
      </c>
      <c r="M16" s="101">
        <v>0</v>
      </c>
      <c r="N16" s="103"/>
      <c r="O16" s="113" t="str" cm="1">
        <f t="array" ref="O16">IFERROR(INDEX($D$12:$D$1000,MATCH(0,COUNTIF($O$11:O15,$D$12:$D$1000&amp;"")+IF($D$12:$D$1000="",1,0),0)),"")</f>
        <v>Solder Paste Printing</v>
      </c>
      <c r="P16" s="114">
        <f t="shared" si="0"/>
        <v>1</v>
      </c>
      <c r="Q16" s="115">
        <f t="shared" si="1"/>
        <v>156432</v>
      </c>
      <c r="R16" s="15">
        <f t="shared" si="2"/>
        <v>0.5</v>
      </c>
      <c r="S16" s="31"/>
      <c r="T16" s="116"/>
      <c r="U16" s="116"/>
      <c r="V16" s="30"/>
    </row>
    <row r="17" spans="1:22" ht="16.25" customHeight="1">
      <c r="A17" s="14"/>
      <c r="B17" s="101">
        <v>1</v>
      </c>
      <c r="C17" s="102">
        <v>6</v>
      </c>
      <c r="D17" s="100" t="str">
        <f>IFERROR(INDEX('Equipment List'!$B$2:$B$2008,MATCH(E17,'Equipment List'!$A$2:$A$2008,0)),"")</f>
        <v>Solder Paste Printing</v>
      </c>
      <c r="E17" s="142" t="s">
        <v>1456</v>
      </c>
      <c r="F17" s="108" t="s">
        <v>107</v>
      </c>
      <c r="G17" s="103" t="s">
        <v>2080</v>
      </c>
      <c r="H17" s="165">
        <v>156432</v>
      </c>
      <c r="I17" s="166"/>
      <c r="J17" s="167"/>
      <c r="K17" s="103">
        <v>8</v>
      </c>
      <c r="L17" s="138">
        <v>5</v>
      </c>
      <c r="M17" s="101">
        <v>0.5</v>
      </c>
      <c r="N17" s="103"/>
      <c r="O17" s="113" t="str" cm="1">
        <f t="array" ref="O17">IFERROR(INDEX($D$12:$D$1000,MATCH(0,COUNTIF($O$11:O16,$D$12:$D$1000&amp;"")+IF($D$12:$D$1000="",1,0),0)),"")</f>
        <v>Transport Shuttle</v>
      </c>
      <c r="P17" s="114">
        <f t="shared" si="0"/>
        <v>4</v>
      </c>
      <c r="Q17" s="115">
        <f t="shared" si="1"/>
        <v>19432</v>
      </c>
      <c r="R17" s="15">
        <f t="shared" si="2"/>
        <v>0</v>
      </c>
      <c r="S17" s="31"/>
      <c r="T17" s="116"/>
      <c r="U17" s="116"/>
      <c r="V17" s="30"/>
    </row>
    <row r="18" spans="1:22" ht="16.25" customHeight="1">
      <c r="A18" s="14"/>
      <c r="B18" s="101">
        <v>1</v>
      </c>
      <c r="C18" s="102">
        <v>7</v>
      </c>
      <c r="D18" s="100" t="str">
        <f>IFERROR(INDEX('Equipment List'!$B$2:$B$2008,MATCH(E18,'Equipment List'!$A$2:$A$2008,0)),"")</f>
        <v>Transport Conveyor</v>
      </c>
      <c r="E18" s="119" t="s">
        <v>799</v>
      </c>
      <c r="F18" s="108" t="s">
        <v>2053</v>
      </c>
      <c r="G18" s="103" t="s">
        <v>2057</v>
      </c>
      <c r="H18" s="165">
        <v>3818</v>
      </c>
      <c r="I18" s="166"/>
      <c r="J18" s="167"/>
      <c r="K18" s="103">
        <v>6</v>
      </c>
      <c r="L18" s="138">
        <v>0.5</v>
      </c>
      <c r="M18" s="101">
        <v>0</v>
      </c>
      <c r="N18" s="103"/>
      <c r="O18" s="113" t="str" cm="1">
        <f t="array" ref="O18">IFERROR(INDEX($D$12:$D$1000,MATCH(0,COUNTIF($O$11:O17,$D$12:$D$1000&amp;"")+IF($D$12:$D$1000="",1,0),0)),"")</f>
        <v>Automatic Solder Paste Inspection</v>
      </c>
      <c r="P18" s="114">
        <f t="shared" si="0"/>
        <v>1</v>
      </c>
      <c r="Q18" s="115">
        <f t="shared" si="1"/>
        <v>110236</v>
      </c>
      <c r="R18" s="15">
        <f t="shared" si="2"/>
        <v>0.2</v>
      </c>
      <c r="S18" s="31"/>
      <c r="T18" s="116"/>
      <c r="U18" s="116"/>
      <c r="V18" s="30"/>
    </row>
    <row r="19" spans="1:22" ht="16.25" customHeight="1">
      <c r="A19" s="14"/>
      <c r="B19" s="101">
        <v>1</v>
      </c>
      <c r="C19" s="102">
        <v>8</v>
      </c>
      <c r="D19" s="100" t="str">
        <f>IFERROR(INDEX('Equipment List'!$B$2:$B$2008,MATCH(E19,'Equipment List'!$A$2:$A$2008,0)),"")</f>
        <v>Transport Shuttle</v>
      </c>
      <c r="E19" s="119" t="s">
        <v>716</v>
      </c>
      <c r="F19" s="110" t="s">
        <v>2077</v>
      </c>
      <c r="G19" s="103" t="s">
        <v>2078</v>
      </c>
      <c r="H19" s="165">
        <v>4858</v>
      </c>
      <c r="I19" s="166"/>
      <c r="J19" s="167"/>
      <c r="K19" s="138">
        <v>6</v>
      </c>
      <c r="L19" s="138">
        <v>0.5</v>
      </c>
      <c r="M19" s="137">
        <v>0</v>
      </c>
      <c r="N19" s="138"/>
      <c r="O19" s="113" t="str" cm="1">
        <f t="array" ref="O19">IFERROR(INDEX($D$12:$D$1000,MATCH(0,COUNTIF($O$11:O18,$D$12:$D$1000&amp;"")+IF($D$12:$D$1000="",1,0),0)),"")</f>
        <v>Transport reject</v>
      </c>
      <c r="P19" s="114">
        <f t="shared" si="0"/>
        <v>3</v>
      </c>
      <c r="Q19" s="115">
        <f t="shared" si="1"/>
        <v>24472</v>
      </c>
      <c r="R19" s="15">
        <f t="shared" si="2"/>
        <v>0</v>
      </c>
      <c r="S19" s="31"/>
      <c r="T19" s="116"/>
      <c r="U19" s="116"/>
      <c r="V19" s="30"/>
    </row>
    <row r="20" spans="1:22" ht="16.25" customHeight="1">
      <c r="A20" s="14"/>
      <c r="B20" s="101">
        <v>1</v>
      </c>
      <c r="C20" s="102">
        <v>9</v>
      </c>
      <c r="D20" s="100" t="str">
        <f>IFERROR(INDEX('Equipment List'!$B$2:$B$2008,MATCH(E20,'Equipment List'!$A$2:$A$2008,0)),"")</f>
        <v>Automatic Solder Paste Inspection</v>
      </c>
      <c r="E20" s="119" t="s">
        <v>1482</v>
      </c>
      <c r="F20" s="110" t="s">
        <v>2059</v>
      </c>
      <c r="G20" s="104" t="s">
        <v>2079</v>
      </c>
      <c r="H20" s="165">
        <v>110236</v>
      </c>
      <c r="I20" s="166"/>
      <c r="J20" s="167"/>
      <c r="K20" s="138">
        <v>8</v>
      </c>
      <c r="L20" s="138">
        <v>5</v>
      </c>
      <c r="M20" s="137">
        <v>0.2</v>
      </c>
      <c r="N20" s="126" t="s">
        <v>2086</v>
      </c>
      <c r="O20" s="113" t="str" cm="1">
        <f t="array" ref="O20">IFERROR(INDEX($D$12:$D$1000,MATCH(0,COUNTIF($O$11:O19,$D$12:$D$1000&amp;"")+IF($D$12:$D$1000="",1,0),0)),"")</f>
        <v>Automatic Placement --- SMT</v>
      </c>
      <c r="P20" s="114">
        <f t="shared" si="0"/>
        <v>4</v>
      </c>
      <c r="Q20" s="115">
        <f t="shared" si="1"/>
        <v>811336</v>
      </c>
      <c r="R20" s="15">
        <f t="shared" si="2"/>
        <v>1.5</v>
      </c>
      <c r="S20" s="31"/>
      <c r="T20" s="116"/>
      <c r="U20" s="116"/>
      <c r="V20" s="30"/>
    </row>
    <row r="21" spans="1:22" ht="16.25" customHeight="1">
      <c r="A21" s="14"/>
      <c r="B21" s="101">
        <v>1</v>
      </c>
      <c r="C21" s="102">
        <v>10</v>
      </c>
      <c r="D21" s="100" t="str">
        <f>IFERROR(INDEX('Equipment List'!$B$2:$B$2008,MATCH(E21,'Equipment List'!$A$2:$A$2008,0)),"")</f>
        <v>Transport reject</v>
      </c>
      <c r="E21" s="119" t="s">
        <v>676</v>
      </c>
      <c r="F21" s="108" t="s">
        <v>2069</v>
      </c>
      <c r="G21" s="103" t="s">
        <v>2070</v>
      </c>
      <c r="H21" s="165">
        <v>8378</v>
      </c>
      <c r="I21" s="166"/>
      <c r="J21" s="167"/>
      <c r="K21" s="138">
        <v>6</v>
      </c>
      <c r="L21" s="138">
        <v>0.5</v>
      </c>
      <c r="M21" s="137">
        <v>0</v>
      </c>
      <c r="N21" s="128"/>
      <c r="O21" s="113" t="str" cm="1">
        <f t="array" ref="O21">IFERROR(INDEX($D$12:$D$1000,MATCH(0,COUNTIF($O$11:O20,$D$12:$D$1000&amp;"")+IF($D$12:$D$1000="",1,0),0)),"")</f>
        <v>SMT Reflow Vacuum</v>
      </c>
      <c r="P21" s="114">
        <f t="shared" si="0"/>
        <v>1</v>
      </c>
      <c r="Q21" s="115">
        <f t="shared" si="1"/>
        <v>524719</v>
      </c>
      <c r="R21" s="15">
        <f t="shared" si="2"/>
        <v>0</v>
      </c>
      <c r="S21" s="31"/>
      <c r="T21" s="116"/>
      <c r="U21" s="116"/>
      <c r="V21" s="30"/>
    </row>
    <row r="22" spans="1:22" ht="16.25" customHeight="1">
      <c r="A22" s="14"/>
      <c r="B22" s="101">
        <v>1</v>
      </c>
      <c r="C22" s="102">
        <v>11</v>
      </c>
      <c r="D22" s="100" t="str">
        <f>IFERROR(INDEX('Equipment List'!$B$2:$B$2008,MATCH(E22,'Equipment List'!$A$2:$A$2008,0)),"")</f>
        <v>Automatic Placement --- SMT</v>
      </c>
      <c r="E22" s="119" t="s">
        <v>1396</v>
      </c>
      <c r="F22" s="108" t="s">
        <v>107</v>
      </c>
      <c r="G22" s="103" t="s">
        <v>2061</v>
      </c>
      <c r="H22" s="165">
        <v>202834</v>
      </c>
      <c r="I22" s="166"/>
      <c r="J22" s="167"/>
      <c r="K22" s="138">
        <v>8</v>
      </c>
      <c r="L22" s="149">
        <v>1.8</v>
      </c>
      <c r="M22" s="137">
        <v>1.5</v>
      </c>
      <c r="N22" s="128"/>
      <c r="O22" s="113" t="str" cm="1">
        <f t="array" ref="O22">IFERROR(INDEX($D$12:$D$1000,MATCH(0,COUNTIF($O$11:O21,$D$12:$D$1000&amp;"")+IF($D$12:$D$1000="",1,0),0)),"")</f>
        <v>Transport Buffer</v>
      </c>
      <c r="P22" s="114">
        <f t="shared" si="0"/>
        <v>1</v>
      </c>
      <c r="Q22" s="115">
        <f t="shared" si="1"/>
        <v>23584</v>
      </c>
      <c r="R22" s="15">
        <f t="shared" si="2"/>
        <v>0</v>
      </c>
      <c r="S22" s="31"/>
      <c r="T22" s="116">
        <v>77000</v>
      </c>
      <c r="U22" s="116">
        <v>2</v>
      </c>
      <c r="V22" s="30"/>
    </row>
    <row r="23" spans="1:22" ht="16.25" customHeight="1">
      <c r="A23" s="14"/>
      <c r="B23" s="101">
        <v>1</v>
      </c>
      <c r="C23" s="102">
        <v>12</v>
      </c>
      <c r="D23" s="100" t="str">
        <f>IFERROR(INDEX('Equipment List'!$B$2:$B$2008,MATCH(E23,'Equipment List'!$A$2:$A$2008,0)),"")</f>
        <v>Automatic Placement --- SMT</v>
      </c>
      <c r="E23" s="119" t="s">
        <v>1397</v>
      </c>
      <c r="F23" s="108" t="s">
        <v>107</v>
      </c>
      <c r="G23" s="103" t="s">
        <v>2061</v>
      </c>
      <c r="H23" s="165">
        <v>202834</v>
      </c>
      <c r="I23" s="166"/>
      <c r="J23" s="167"/>
      <c r="K23" s="138">
        <v>8</v>
      </c>
      <c r="L23" s="149">
        <v>0.5</v>
      </c>
      <c r="M23" s="137">
        <v>0</v>
      </c>
      <c r="N23" s="109"/>
      <c r="O23" s="113" t="str" cm="1">
        <f t="array" ref="O23">IFERROR(INDEX($D$12:$D$1000,MATCH(0,COUNTIF($O$11:O22,$D$12:$D$1000&amp;"")+IF($D$12:$D$1000="",1,0),0)),"")</f>
        <v>Automatic Optical Inspection --- SMD</v>
      </c>
      <c r="P23" s="114">
        <f t="shared" si="0"/>
        <v>1</v>
      </c>
      <c r="Q23" s="115">
        <f t="shared" si="1"/>
        <v>224173</v>
      </c>
      <c r="R23" s="15">
        <f t="shared" si="2"/>
        <v>0.5</v>
      </c>
      <c r="S23" s="31"/>
      <c r="T23" s="116">
        <v>77000</v>
      </c>
      <c r="U23" s="116">
        <v>0</v>
      </c>
      <c r="V23" s="30"/>
    </row>
    <row r="24" spans="1:22" ht="16.25" customHeight="1">
      <c r="A24" s="14"/>
      <c r="B24" s="101">
        <v>1</v>
      </c>
      <c r="C24" s="102">
        <v>13</v>
      </c>
      <c r="D24" s="100" t="str">
        <f>IFERROR(INDEX('Equipment List'!$B$2:$B$2008,MATCH(E24,'Equipment List'!$A$2:$A$2008,0)),"")</f>
        <v>Automatic Placement --- SMT</v>
      </c>
      <c r="E24" s="119" t="s">
        <v>1398</v>
      </c>
      <c r="F24" s="110" t="s">
        <v>107</v>
      </c>
      <c r="G24" s="104" t="s">
        <v>2062</v>
      </c>
      <c r="H24" s="165">
        <v>202834</v>
      </c>
      <c r="I24" s="166"/>
      <c r="J24" s="167"/>
      <c r="K24" s="138">
        <v>8</v>
      </c>
      <c r="L24" s="149">
        <v>0.5</v>
      </c>
      <c r="M24" s="137">
        <v>0</v>
      </c>
      <c r="N24" s="128"/>
      <c r="O24" s="113" t="str" cm="1">
        <f t="array" ref="O24">IFERROR(INDEX($D$12:$D$1000,MATCH(0,COUNTIF($O$11:O23,$D$12:$D$1000&amp;"")+IF($D$12:$D$1000="",1,0),0)),"")</f>
        <v>Transport Flipper</v>
      </c>
      <c r="P24" s="114">
        <f t="shared" si="0"/>
        <v>2</v>
      </c>
      <c r="Q24" s="115">
        <f t="shared" si="1"/>
        <v>16062</v>
      </c>
      <c r="R24" s="15">
        <f t="shared" si="2"/>
        <v>0</v>
      </c>
      <c r="S24" s="31"/>
      <c r="T24" s="116">
        <v>41600</v>
      </c>
      <c r="U24" s="116">
        <v>0</v>
      </c>
      <c r="V24" s="30"/>
    </row>
    <row r="25" spans="1:22" ht="16.25" customHeight="1">
      <c r="A25" s="14"/>
      <c r="B25" s="101">
        <v>1</v>
      </c>
      <c r="C25" s="102">
        <v>14</v>
      </c>
      <c r="D25" s="100" t="str">
        <f>IFERROR(INDEX('Equipment List'!$B$2:$B$2008,MATCH(E25,'Equipment List'!$A$2:$A$2008,0)),"")</f>
        <v>Automatic Placement --- SMT</v>
      </c>
      <c r="E25" s="119" t="s">
        <v>1399</v>
      </c>
      <c r="F25" s="108" t="s">
        <v>107</v>
      </c>
      <c r="G25" s="103" t="s">
        <v>2091</v>
      </c>
      <c r="H25" s="165">
        <v>202834</v>
      </c>
      <c r="I25" s="166"/>
      <c r="J25" s="167"/>
      <c r="K25" s="138">
        <v>8</v>
      </c>
      <c r="L25" s="149">
        <v>4</v>
      </c>
      <c r="M25" s="137">
        <v>0</v>
      </c>
      <c r="N25" s="109"/>
      <c r="O25" s="113" t="str" cm="1">
        <f t="array" ref="O25">IFERROR(INDEX($D$12:$D$1000,MATCH(0,COUNTIF($O$11:O24,$D$12:$D$1000&amp;"")+IF($D$12:$D$1000="",1,0),0)),"")</f>
        <v>Automatic X-ray Inspection</v>
      </c>
      <c r="P25" s="114">
        <f t="shared" si="0"/>
        <v>1</v>
      </c>
      <c r="Q25" s="115">
        <f t="shared" si="1"/>
        <v>460787</v>
      </c>
      <c r="R25" s="15">
        <f t="shared" si="2"/>
        <v>0.5</v>
      </c>
      <c r="S25" s="31"/>
      <c r="T25" s="116">
        <v>13000</v>
      </c>
      <c r="U25" s="116">
        <v>1</v>
      </c>
      <c r="V25" s="30"/>
    </row>
    <row r="26" spans="1:22" ht="16.25" customHeight="1">
      <c r="A26" s="14"/>
      <c r="B26" s="101">
        <v>1</v>
      </c>
      <c r="C26" s="102">
        <v>15</v>
      </c>
      <c r="D26" s="100" t="str">
        <f>IFERROR(INDEX('Equipment List'!$B$2:$B$2008,MATCH(E26,'Equipment List'!$A$2:$A$2008,0)),"")</f>
        <v>Transport Conveyor</v>
      </c>
      <c r="E26" s="119" t="s">
        <v>443</v>
      </c>
      <c r="F26" s="110" t="s">
        <v>2069</v>
      </c>
      <c r="G26" s="104" t="s">
        <v>2075</v>
      </c>
      <c r="H26" s="165">
        <v>4094</v>
      </c>
      <c r="I26" s="166"/>
      <c r="J26" s="167"/>
      <c r="K26" s="138">
        <v>6</v>
      </c>
      <c r="L26" s="138">
        <v>0.5</v>
      </c>
      <c r="M26" s="137">
        <v>0</v>
      </c>
      <c r="N26" s="138"/>
      <c r="O26" s="113" t="str" cm="1">
        <f t="array" ref="O26">IFERROR(INDEX($D$12:$D$1000,MATCH(0,COUNTIF($O$11:O25,$D$12:$D$1000&amp;"")+IF($D$12:$D$1000="",1,0),0)),"")</f>
        <v>ICT off-line</v>
      </c>
      <c r="P26" s="114">
        <f t="shared" si="0"/>
        <v>1</v>
      </c>
      <c r="Q26" s="115">
        <f t="shared" si="1"/>
        <v>567740</v>
      </c>
      <c r="R26" s="15">
        <f t="shared" si="2"/>
        <v>0.5</v>
      </c>
      <c r="S26" s="31"/>
      <c r="T26" s="116"/>
      <c r="U26" s="116"/>
      <c r="V26" s="30"/>
    </row>
    <row r="27" spans="1:22" ht="16.25" customHeight="1">
      <c r="A27" s="14"/>
      <c r="B27" s="101">
        <v>1</v>
      </c>
      <c r="C27" s="102">
        <v>16</v>
      </c>
      <c r="D27" s="100" t="str">
        <f>IFERROR(INDEX('Equipment List'!$B$2:$B$2008,MATCH(E27,'Equipment List'!$A$2:$A$2008,0)),"")</f>
        <v>Transport Shuttle</v>
      </c>
      <c r="E27" s="119" t="s">
        <v>718</v>
      </c>
      <c r="F27" s="108" t="s">
        <v>2077</v>
      </c>
      <c r="G27" s="103" t="s">
        <v>2078</v>
      </c>
      <c r="H27" s="165">
        <v>4858</v>
      </c>
      <c r="I27" s="166"/>
      <c r="J27" s="167"/>
      <c r="K27" s="138">
        <v>6</v>
      </c>
      <c r="L27" s="138">
        <v>0.5</v>
      </c>
      <c r="M27" s="137">
        <v>0</v>
      </c>
      <c r="N27" s="138"/>
      <c r="O27" s="113" t="str" cm="1">
        <f t="array" ref="O27">IFERROR(INDEX($D$12:$D$1000,MATCH(0,COUNTIF($O$11:O26,$D$12:$D$1000&amp;"")+IF($D$12:$D$1000="",1,0),0)),"")</f>
        <v>Depaneling</v>
      </c>
      <c r="P27" s="114">
        <f t="shared" si="0"/>
        <v>1</v>
      </c>
      <c r="Q27" s="115">
        <f t="shared" si="1"/>
        <v>138582</v>
      </c>
      <c r="R27" s="15">
        <f t="shared" si="2"/>
        <v>0.5</v>
      </c>
      <c r="S27" s="31"/>
      <c r="T27" s="116"/>
      <c r="U27" s="116"/>
      <c r="V27" s="30"/>
    </row>
    <row r="28" spans="1:22" ht="16.25" customHeight="1">
      <c r="A28" s="14"/>
      <c r="B28" s="101">
        <v>1</v>
      </c>
      <c r="C28" s="102">
        <v>17</v>
      </c>
      <c r="D28" s="100" t="str">
        <f>IFERROR(INDEX('Equipment List'!$B$2:$B$2008,MATCH(E28,'Equipment List'!$A$2:$A$2008,0)),"")</f>
        <v>SMT Reflow Vacuum</v>
      </c>
      <c r="E28" s="119" t="s">
        <v>1347</v>
      </c>
      <c r="F28" s="110" t="s">
        <v>2085</v>
      </c>
      <c r="G28" s="104" t="s">
        <v>2084</v>
      </c>
      <c r="H28" s="165">
        <v>524719</v>
      </c>
      <c r="I28" s="166"/>
      <c r="J28" s="167"/>
      <c r="K28" s="138">
        <v>20</v>
      </c>
      <c r="L28" s="138">
        <v>6</v>
      </c>
      <c r="M28" s="137">
        <v>0</v>
      </c>
      <c r="N28" s="138"/>
      <c r="O28" s="113" t="str" cm="1">
        <f t="array" ref="O28">IFERROR(INDEX($D$12:$D$1000,MATCH(0,COUNTIF($O$11:O27,$D$12:$D$1000&amp;"")+IF($D$12:$D$1000="",1,0),0)),"")</f>
        <v/>
      </c>
      <c r="P28" s="114" t="str">
        <f t="shared" si="0"/>
        <v/>
      </c>
      <c r="Q28" s="115" t="str">
        <f t="shared" si="1"/>
        <v/>
      </c>
      <c r="R28" s="15" t="str">
        <f t="shared" si="2"/>
        <v/>
      </c>
      <c r="S28" s="31"/>
      <c r="T28" s="116"/>
      <c r="U28" s="116"/>
      <c r="V28" s="30"/>
    </row>
    <row r="29" spans="1:22" ht="16.25" customHeight="1">
      <c r="A29" s="14"/>
      <c r="B29" s="101">
        <v>1</v>
      </c>
      <c r="C29" s="102">
        <v>18</v>
      </c>
      <c r="D29" s="100" t="str">
        <f>IFERROR(INDEX('Equipment List'!$B$2:$B$2008,MATCH(E29,'Equipment List'!$A$2:$A$2008,0)),"")</f>
        <v>Transport Shuttle</v>
      </c>
      <c r="E29" s="119" t="s">
        <v>719</v>
      </c>
      <c r="F29" s="108" t="s">
        <v>2077</v>
      </c>
      <c r="G29" s="103" t="s">
        <v>2078</v>
      </c>
      <c r="H29" s="165">
        <v>4858</v>
      </c>
      <c r="I29" s="166"/>
      <c r="J29" s="167"/>
      <c r="K29" s="138">
        <v>6</v>
      </c>
      <c r="L29" s="138">
        <v>0.5</v>
      </c>
      <c r="M29" s="137">
        <v>0</v>
      </c>
      <c r="N29" s="138"/>
      <c r="O29" s="113" t="str" cm="1">
        <f t="array" ref="O29">IFERROR(INDEX($D$12:$D$1000,MATCH(0,COUNTIF($O$11:O28,$D$12:$D$1000&amp;"")+IF($D$12:$D$1000="",1,0),0)),"")</f>
        <v/>
      </c>
      <c r="P29" s="114" t="str">
        <f t="shared" si="0"/>
        <v/>
      </c>
      <c r="Q29" s="115" t="str">
        <f t="shared" si="1"/>
        <v/>
      </c>
      <c r="R29" s="15" t="str">
        <f t="shared" si="2"/>
        <v/>
      </c>
      <c r="S29" s="31"/>
      <c r="T29" s="116"/>
      <c r="U29" s="116"/>
      <c r="V29" s="30"/>
    </row>
    <row r="30" spans="1:22" ht="16.25" customHeight="1">
      <c r="A30" s="14"/>
      <c r="B30" s="101">
        <v>1</v>
      </c>
      <c r="C30" s="102">
        <v>19</v>
      </c>
      <c r="D30" s="100" t="str">
        <f>IFERROR(INDEX('Equipment List'!$B$2:$B$2008,MATCH(E30,'Equipment List'!$A$2:$A$2008,0)),"")</f>
        <v>Transport Conveyor</v>
      </c>
      <c r="E30" s="119" t="s">
        <v>444</v>
      </c>
      <c r="F30" s="110" t="s">
        <v>2069</v>
      </c>
      <c r="G30" s="104" t="s">
        <v>2075</v>
      </c>
      <c r="H30" s="165">
        <v>4094</v>
      </c>
      <c r="I30" s="166"/>
      <c r="J30" s="167"/>
      <c r="K30" s="138">
        <v>6</v>
      </c>
      <c r="L30" s="138">
        <v>0.5</v>
      </c>
      <c r="M30" s="137">
        <v>0</v>
      </c>
      <c r="N30" s="138"/>
      <c r="O30" s="113" t="str" cm="1">
        <f t="array" ref="O30">IFERROR(INDEX($D$12:$D$1000,MATCH(0,COUNTIF($O$11:O29,$D$12:$D$1000&amp;"")+IF($D$12:$D$1000="",1,0),0)),"")</f>
        <v/>
      </c>
      <c r="P30" s="114" t="str">
        <f t="shared" si="0"/>
        <v/>
      </c>
      <c r="Q30" s="115" t="str">
        <f t="shared" si="1"/>
        <v/>
      </c>
      <c r="R30" s="15" t="str">
        <f t="shared" si="2"/>
        <v/>
      </c>
      <c r="S30" s="31"/>
      <c r="T30" s="116"/>
      <c r="U30" s="116"/>
      <c r="V30" s="30"/>
    </row>
    <row r="31" spans="1:22" ht="16.25" customHeight="1">
      <c r="A31" s="14"/>
      <c r="B31" s="101">
        <v>1</v>
      </c>
      <c r="C31" s="102">
        <v>20</v>
      </c>
      <c r="D31" s="100" t="str">
        <f>IFERROR(INDEX('Equipment List'!$B$2:$B$2008,MATCH(E31,'Equipment List'!$A$2:$A$2008,0)),"")</f>
        <v>Transport Buffer</v>
      </c>
      <c r="E31" s="119" t="s">
        <v>1287</v>
      </c>
      <c r="F31" s="110" t="s">
        <v>2069</v>
      </c>
      <c r="G31" s="104" t="s">
        <v>2074</v>
      </c>
      <c r="H31" s="165">
        <v>23584</v>
      </c>
      <c r="I31" s="166"/>
      <c r="J31" s="167"/>
      <c r="K31" s="138">
        <v>6</v>
      </c>
      <c r="L31" s="138">
        <v>0.5</v>
      </c>
      <c r="M31" s="137">
        <v>0</v>
      </c>
      <c r="N31" s="138" t="s">
        <v>2064</v>
      </c>
      <c r="O31" s="113" t="str" cm="1">
        <f t="array" ref="O31">IFERROR(INDEX($D$12:$D$1000,MATCH(0,COUNTIF($O$11:O30,$D$12:$D$1000&amp;"")+IF($D$12:$D$1000="",1,0),0)),"")</f>
        <v/>
      </c>
      <c r="P31" s="114" t="str">
        <f t="shared" si="0"/>
        <v/>
      </c>
      <c r="Q31" s="115" t="str">
        <f t="shared" si="1"/>
        <v/>
      </c>
      <c r="R31" s="15" t="str">
        <f t="shared" si="2"/>
        <v/>
      </c>
      <c r="S31" s="31"/>
      <c r="T31" s="116"/>
      <c r="U31" s="116"/>
      <c r="V31" s="30"/>
    </row>
    <row r="32" spans="1:22" ht="16.25" customHeight="1">
      <c r="A32" s="14"/>
      <c r="B32" s="101">
        <v>1</v>
      </c>
      <c r="C32" s="102">
        <v>21</v>
      </c>
      <c r="D32" s="100" t="str">
        <f>IFERROR(INDEX('Equipment List'!$B$2:$B$2008,MATCH(E32,'Equipment List'!$A$2:$A$2008,0)),"")</f>
        <v>Automatic Optical Inspection --- SMD</v>
      </c>
      <c r="E32" s="119" t="s">
        <v>278</v>
      </c>
      <c r="F32" s="108" t="s">
        <v>2063</v>
      </c>
      <c r="G32" s="103" t="s">
        <v>2068</v>
      </c>
      <c r="H32" s="165">
        <v>224173</v>
      </c>
      <c r="I32" s="166"/>
      <c r="J32" s="167"/>
      <c r="K32" s="138">
        <v>8</v>
      </c>
      <c r="L32" s="138">
        <v>5</v>
      </c>
      <c r="M32" s="137">
        <v>0.5</v>
      </c>
      <c r="N32" s="138"/>
      <c r="O32" s="113" t="str" cm="1">
        <f t="array" ref="O32">IFERROR(INDEX($D$12:$D$1000,MATCH(0,COUNTIF($O$11:O31,$D$12:$D$1000&amp;"")+IF($D$12:$D$1000="",1,0),0)),"")</f>
        <v/>
      </c>
      <c r="P32" s="114" t="str">
        <f t="shared" si="0"/>
        <v/>
      </c>
      <c r="Q32" s="115" t="str">
        <f t="shared" si="1"/>
        <v/>
      </c>
      <c r="R32" s="15" t="str">
        <f t="shared" si="2"/>
        <v/>
      </c>
      <c r="S32" s="31"/>
      <c r="T32" s="116"/>
      <c r="U32" s="116"/>
      <c r="V32" s="30"/>
    </row>
    <row r="33" spans="1:22" ht="16.25" customHeight="1">
      <c r="A33" s="14"/>
      <c r="B33" s="101">
        <v>1</v>
      </c>
      <c r="C33" s="102">
        <v>22</v>
      </c>
      <c r="D33" s="100" t="str">
        <f>IFERROR(INDEX('Equipment List'!$B$2:$B$2008,MATCH(E33,'Equipment List'!$A$2:$A$2008,0)),"")</f>
        <v>Transport reject</v>
      </c>
      <c r="E33" s="119" t="s">
        <v>677</v>
      </c>
      <c r="F33" s="110" t="s">
        <v>2069</v>
      </c>
      <c r="G33" s="104" t="s">
        <v>2070</v>
      </c>
      <c r="H33" s="165">
        <v>8378</v>
      </c>
      <c r="I33" s="166"/>
      <c r="J33" s="167"/>
      <c r="K33" s="138">
        <v>6</v>
      </c>
      <c r="L33" s="138">
        <v>0.5</v>
      </c>
      <c r="M33" s="137">
        <v>0</v>
      </c>
      <c r="N33" s="138" t="s">
        <v>2064</v>
      </c>
      <c r="O33" s="113" t="str" cm="1">
        <f t="array" ref="O33">IFERROR(INDEX($D$12:$D$1000,MATCH(0,COUNTIF($O$11:O32,$D$12:$D$1000&amp;"")+IF($D$12:$D$1000="",1,0),0)),"")</f>
        <v/>
      </c>
      <c r="P33" s="114" t="str">
        <f t="shared" si="0"/>
        <v/>
      </c>
      <c r="Q33" s="115" t="str">
        <f t="shared" si="1"/>
        <v/>
      </c>
      <c r="R33" s="15" t="str">
        <f t="shared" si="2"/>
        <v/>
      </c>
      <c r="S33" s="31"/>
      <c r="T33" s="116"/>
      <c r="U33" s="116"/>
      <c r="V33" s="30"/>
    </row>
    <row r="34" spans="1:22" ht="16.25" customHeight="1">
      <c r="A34" s="14"/>
      <c r="B34" s="101">
        <v>1</v>
      </c>
      <c r="C34" s="102">
        <v>23</v>
      </c>
      <c r="D34" s="100" t="str">
        <f>IFERROR(INDEX('Equipment List'!$B$2:$B$2008,MATCH(E34,'Equipment List'!$A$2:$A$2008,0)),"")</f>
        <v>Transport Shuttle</v>
      </c>
      <c r="E34" s="119" t="s">
        <v>720</v>
      </c>
      <c r="F34" s="110" t="s">
        <v>2077</v>
      </c>
      <c r="G34" s="104" t="s">
        <v>2078</v>
      </c>
      <c r="H34" s="165">
        <v>4858</v>
      </c>
      <c r="I34" s="166"/>
      <c r="J34" s="167"/>
      <c r="K34" s="138">
        <v>6</v>
      </c>
      <c r="L34" s="138">
        <v>0.5</v>
      </c>
      <c r="M34" s="137">
        <v>0</v>
      </c>
      <c r="N34" s="138"/>
      <c r="O34" s="113" t="str" cm="1">
        <f t="array" ref="O34">IFERROR(INDEX($D$12:$D$1000,MATCH(0,COUNTIF($O$11:O33,$D$12:$D$1000&amp;"")+IF($D$12:$D$1000="",1,0),0)),"")</f>
        <v/>
      </c>
      <c r="P34" s="114" t="str">
        <f t="shared" si="0"/>
        <v/>
      </c>
      <c r="Q34" s="115" t="str">
        <f t="shared" si="1"/>
        <v/>
      </c>
      <c r="R34" s="15" t="str">
        <f t="shared" si="2"/>
        <v/>
      </c>
      <c r="S34" s="31"/>
      <c r="T34" s="116"/>
      <c r="U34" s="116"/>
      <c r="V34" s="30"/>
    </row>
    <row r="35" spans="1:22" ht="16.25" customHeight="1">
      <c r="A35" s="14"/>
      <c r="B35" s="101">
        <v>1</v>
      </c>
      <c r="C35" s="102">
        <v>24</v>
      </c>
      <c r="D35" s="100" t="str">
        <f>IFERROR(INDEX('Equipment List'!$B$2:$B$2008,MATCH(E35,'Equipment List'!$A$2:$A$2008,0)),"")</f>
        <v>Transport Flipper</v>
      </c>
      <c r="E35" s="119" t="s">
        <v>473</v>
      </c>
      <c r="F35" s="108" t="s">
        <v>2054</v>
      </c>
      <c r="G35" s="103" t="s">
        <v>2065</v>
      </c>
      <c r="H35" s="165">
        <v>8031</v>
      </c>
      <c r="I35" s="166"/>
      <c r="J35" s="167"/>
      <c r="K35" s="137">
        <v>6</v>
      </c>
      <c r="L35" s="138">
        <v>0.5</v>
      </c>
      <c r="M35" s="137">
        <v>0</v>
      </c>
      <c r="N35" s="138" t="s">
        <v>2066</v>
      </c>
      <c r="O35" s="113" t="str" cm="1">
        <f t="array" ref="O35">IFERROR(INDEX($D$12:$D$1000,MATCH(0,COUNTIF($O$11:O34,$D$12:$D$1000&amp;"")+IF($D$12:$D$1000="",1,0),0)),"")</f>
        <v/>
      </c>
      <c r="P35" s="114" t="str">
        <f t="shared" si="0"/>
        <v/>
      </c>
      <c r="Q35" s="115" t="str">
        <f t="shared" si="1"/>
        <v/>
      </c>
      <c r="R35" s="15" t="str">
        <f t="shared" si="2"/>
        <v/>
      </c>
      <c r="S35" s="31"/>
      <c r="T35" s="116"/>
      <c r="U35" s="116"/>
      <c r="V35" s="30"/>
    </row>
    <row r="36" spans="1:22" ht="16.25" customHeight="1">
      <c r="A36" s="14"/>
      <c r="B36" s="101">
        <v>1</v>
      </c>
      <c r="C36" s="102">
        <v>25</v>
      </c>
      <c r="D36" s="100" t="str">
        <f>IFERROR(INDEX('Equipment List'!$B$2:$B$2008,MATCH(E36,'Equipment List'!$A$2:$A$2008,0)),"")</f>
        <v>Transport Loader/Unloader</v>
      </c>
      <c r="E36" s="119" t="s">
        <v>2026</v>
      </c>
      <c r="F36" s="110" t="s">
        <v>2054</v>
      </c>
      <c r="G36" s="104" t="s">
        <v>2052</v>
      </c>
      <c r="H36" s="165">
        <v>9921</v>
      </c>
      <c r="I36" s="166"/>
      <c r="J36" s="167"/>
      <c r="K36" s="138">
        <v>6</v>
      </c>
      <c r="L36" s="138">
        <v>0.5</v>
      </c>
      <c r="M36" s="137">
        <v>0.5</v>
      </c>
      <c r="N36" s="137" t="s">
        <v>2081</v>
      </c>
      <c r="O36" s="113" t="str" cm="1">
        <f t="array" ref="O36">IFERROR(INDEX($D$12:$D$1000,MATCH(0,COUNTIF($O$11:O35,$D$12:$D$1000&amp;"")+IF($D$12:$D$1000="",1,0),0)),"")</f>
        <v/>
      </c>
      <c r="P36" s="114" t="str">
        <f t="shared" si="0"/>
        <v/>
      </c>
      <c r="Q36" s="115" t="str">
        <f t="shared" si="1"/>
        <v/>
      </c>
      <c r="R36" s="15" t="str">
        <f t="shared" si="2"/>
        <v/>
      </c>
      <c r="S36" s="31"/>
      <c r="T36" s="116"/>
      <c r="U36" s="116"/>
      <c r="V36" s="30"/>
    </row>
    <row r="37" spans="1:22" ht="16.25" customHeight="1">
      <c r="A37" s="14"/>
      <c r="B37" s="101">
        <v>2</v>
      </c>
      <c r="C37" s="102">
        <v>26</v>
      </c>
      <c r="D37" s="100" t="str">
        <f>IFERROR(INDEX('Equipment List'!$B$2:$B$2008,MATCH(E37,'Equipment List'!$A$2:$A$2008,0)),"")</f>
        <v>Transport Loader/Unloader</v>
      </c>
      <c r="E37" s="119" t="s">
        <v>2027</v>
      </c>
      <c r="F37" s="107" t="s">
        <v>2054</v>
      </c>
      <c r="G37" s="101" t="s">
        <v>2052</v>
      </c>
      <c r="H37" s="165">
        <v>9921</v>
      </c>
      <c r="I37" s="166"/>
      <c r="J37" s="167"/>
      <c r="K37" s="138">
        <v>6</v>
      </c>
      <c r="L37" s="138">
        <v>0.5</v>
      </c>
      <c r="M37" s="137">
        <v>0.2</v>
      </c>
      <c r="N37" s="138" t="s">
        <v>2082</v>
      </c>
      <c r="O37" s="113" t="str" cm="1">
        <f t="array" ref="O37">IFERROR(INDEX($D$12:$D$1000,MATCH(0,COUNTIF($O$11:O36,$D$12:$D$1000&amp;"")+IF($D$12:$D$1000="",1,0),0)),"")</f>
        <v/>
      </c>
      <c r="P37" s="114" t="str">
        <f t="shared" si="0"/>
        <v/>
      </c>
      <c r="Q37" s="115" t="str">
        <f t="shared" si="1"/>
        <v/>
      </c>
      <c r="R37" s="15" t="str">
        <f t="shared" si="2"/>
        <v/>
      </c>
      <c r="S37" s="31"/>
      <c r="T37" s="116"/>
      <c r="U37" s="116"/>
      <c r="V37" s="30"/>
    </row>
    <row r="38" spans="1:22" ht="16.25" customHeight="1">
      <c r="A38" s="14"/>
      <c r="B38" s="101">
        <v>2</v>
      </c>
      <c r="C38" s="102">
        <v>27</v>
      </c>
      <c r="D38" s="100" t="str">
        <f>IFERROR(INDEX('Equipment List'!$B$2:$B$2008,MATCH(E38,'Equipment List'!$A$2:$A$2008,0)),"")</f>
        <v>Transport Conveyor</v>
      </c>
      <c r="E38" s="119" t="s">
        <v>800</v>
      </c>
      <c r="F38" s="108" t="s">
        <v>2053</v>
      </c>
      <c r="G38" s="103" t="s">
        <v>2057</v>
      </c>
      <c r="H38" s="165">
        <v>3818</v>
      </c>
      <c r="I38" s="166"/>
      <c r="J38" s="167"/>
      <c r="K38" s="138">
        <v>8</v>
      </c>
      <c r="L38" s="138">
        <v>0.5</v>
      </c>
      <c r="M38" s="137">
        <v>0</v>
      </c>
      <c r="N38" s="138"/>
      <c r="O38" s="113" t="str" cm="1">
        <f t="array" ref="O38">IFERROR(INDEX($D$12:$D$1000,MATCH(0,COUNTIF($O$11:O37,$D$12:$D$1000&amp;"")+IF($D$12:$D$1000="",1,0),0)),"")</f>
        <v/>
      </c>
      <c r="P38" s="114" t="str">
        <f t="shared" si="0"/>
        <v/>
      </c>
      <c r="Q38" s="115" t="str">
        <f t="shared" si="1"/>
        <v/>
      </c>
      <c r="R38" s="15" t="str">
        <f t="shared" si="2"/>
        <v/>
      </c>
      <c r="S38" s="31"/>
      <c r="T38" s="116"/>
      <c r="U38" s="116"/>
      <c r="V38" s="30"/>
    </row>
    <row r="39" spans="1:22" ht="16.25" customHeight="1">
      <c r="A39" s="14"/>
      <c r="B39" s="101">
        <v>2</v>
      </c>
      <c r="C39" s="102">
        <v>28</v>
      </c>
      <c r="D39" s="100" t="str">
        <f>IFERROR(INDEX('Equipment List'!$B$2:$B$2008,MATCH(E39,'Equipment List'!$A$2:$A$2008,0)),"")</f>
        <v>Automatic X-ray Inspection</v>
      </c>
      <c r="E39" s="119" t="s">
        <v>387</v>
      </c>
      <c r="F39" s="108" t="s">
        <v>2073</v>
      </c>
      <c r="G39" s="103" t="s">
        <v>2071</v>
      </c>
      <c r="H39" s="165">
        <v>460787</v>
      </c>
      <c r="I39" s="166"/>
      <c r="J39" s="167"/>
      <c r="K39" s="138">
        <v>12</v>
      </c>
      <c r="L39" s="138">
        <v>10</v>
      </c>
      <c r="M39" s="137">
        <v>0.5</v>
      </c>
      <c r="N39" s="138" t="s">
        <v>2072</v>
      </c>
      <c r="O39" s="113" t="str" cm="1">
        <f t="array" ref="O39">IFERROR(INDEX($D$12:$D$1000,MATCH(0,COUNTIF($O$11:O38,$D$12:$D$1000&amp;"")+IF($D$12:$D$1000="",1,0),0)),"")</f>
        <v/>
      </c>
      <c r="P39" s="114" t="str">
        <f t="shared" si="0"/>
        <v/>
      </c>
      <c r="Q39" s="115" t="str">
        <f t="shared" si="1"/>
        <v/>
      </c>
      <c r="R39" s="15" t="str">
        <f t="shared" si="2"/>
        <v/>
      </c>
      <c r="S39" s="31"/>
      <c r="T39" s="116"/>
      <c r="U39" s="116"/>
      <c r="V39" s="30"/>
    </row>
    <row r="40" spans="1:22" ht="16.25" customHeight="1">
      <c r="A40" s="14"/>
      <c r="B40" s="101">
        <v>2</v>
      </c>
      <c r="C40" s="102">
        <v>29</v>
      </c>
      <c r="D40" s="100" t="str">
        <f>IFERROR(INDEX('Equipment List'!$B$2:$B$2008,MATCH(E40,'Equipment List'!$A$2:$A$2008,0)),"")</f>
        <v>Transport reject</v>
      </c>
      <c r="E40" s="119" t="s">
        <v>595</v>
      </c>
      <c r="F40" s="108" t="s">
        <v>2054</v>
      </c>
      <c r="G40" s="103" t="s">
        <v>2060</v>
      </c>
      <c r="H40" s="165">
        <v>7716</v>
      </c>
      <c r="I40" s="166"/>
      <c r="J40" s="167"/>
      <c r="K40" s="138">
        <v>8</v>
      </c>
      <c r="L40" s="138">
        <v>0.5</v>
      </c>
      <c r="M40" s="137">
        <v>0</v>
      </c>
      <c r="N40" s="138"/>
      <c r="O40" s="113" t="str" cm="1">
        <f t="array" ref="O40">IFERROR(INDEX($D$12:$D$1000,MATCH(0,COUNTIF($O$11:O39,$D$12:$D$1000&amp;"")+IF($D$12:$D$1000="",1,0),0)),"")</f>
        <v/>
      </c>
      <c r="P40" s="114" t="str">
        <f t="shared" si="0"/>
        <v/>
      </c>
      <c r="Q40" s="115" t="str">
        <f t="shared" si="1"/>
        <v/>
      </c>
      <c r="R40" s="15" t="str">
        <f t="shared" si="2"/>
        <v/>
      </c>
      <c r="S40" s="31"/>
      <c r="T40" s="116"/>
      <c r="U40" s="116"/>
      <c r="V40" s="30"/>
    </row>
    <row r="41" spans="1:22" ht="16.25" customHeight="1">
      <c r="A41" s="14"/>
      <c r="B41" s="101">
        <v>2</v>
      </c>
      <c r="C41" s="102">
        <v>30</v>
      </c>
      <c r="D41" s="100" t="str">
        <f>IFERROR(INDEX('Equipment List'!$B$2:$B$2008,MATCH(E41,'Equipment List'!$A$2:$A$2008,0)),"")</f>
        <v>Transport Flipper</v>
      </c>
      <c r="E41" s="119" t="s">
        <v>475</v>
      </c>
      <c r="F41" s="108" t="s">
        <v>2054</v>
      </c>
      <c r="G41" s="103" t="s">
        <v>2065</v>
      </c>
      <c r="H41" s="165">
        <v>8031</v>
      </c>
      <c r="I41" s="166"/>
      <c r="J41" s="167"/>
      <c r="K41" s="138">
        <v>8</v>
      </c>
      <c r="L41" s="138">
        <v>0.5</v>
      </c>
      <c r="M41" s="137">
        <v>0</v>
      </c>
      <c r="N41" s="109" t="s">
        <v>2066</v>
      </c>
      <c r="O41" s="113" t="str" cm="1">
        <f t="array" ref="O41">IFERROR(INDEX($D$12:$D$1000,MATCH(0,COUNTIF($O$11:O40,$D$12:$D$1000&amp;"")+IF($D$12:$D$1000="",1,0),0)),"")</f>
        <v/>
      </c>
      <c r="P41" s="114" t="str">
        <f t="shared" si="0"/>
        <v/>
      </c>
      <c r="Q41" s="115" t="str">
        <f t="shared" si="1"/>
        <v/>
      </c>
      <c r="R41" s="15" t="str">
        <f t="shared" si="2"/>
        <v/>
      </c>
      <c r="S41" s="31"/>
      <c r="T41" s="116"/>
      <c r="U41" s="116"/>
      <c r="V41" s="30"/>
    </row>
    <row r="42" spans="1:22" ht="16.25" customHeight="1">
      <c r="A42" s="14"/>
      <c r="B42" s="101">
        <v>2</v>
      </c>
      <c r="C42" s="102">
        <v>31</v>
      </c>
      <c r="D42" s="100" t="str">
        <f>IFERROR(INDEX('Equipment List'!$B$2:$B$2008,MATCH(E42,'Equipment List'!$A$2:$A$2008,0)),"")</f>
        <v>Transport Loader/Unloader</v>
      </c>
      <c r="E42" s="119" t="s">
        <v>2028</v>
      </c>
      <c r="F42" s="108" t="s">
        <v>2054</v>
      </c>
      <c r="G42" s="103" t="s">
        <v>2052</v>
      </c>
      <c r="H42" s="165">
        <v>9921</v>
      </c>
      <c r="I42" s="166"/>
      <c r="J42" s="167"/>
      <c r="K42" s="138">
        <v>6</v>
      </c>
      <c r="L42" s="138">
        <v>0.5</v>
      </c>
      <c r="M42" s="137">
        <v>0.5</v>
      </c>
      <c r="N42" s="138" t="s">
        <v>2067</v>
      </c>
      <c r="O42" s="113" t="str" cm="1">
        <f t="array" ref="O42">IFERROR(INDEX($D$12:$D$1000,MATCH(0,COUNTIF($O$11:O41,$D$12:$D$1000&amp;"")+IF($D$12:$D$1000="",1,0),0)),"")</f>
        <v/>
      </c>
      <c r="P42" s="114" t="str">
        <f t="shared" si="0"/>
        <v/>
      </c>
      <c r="Q42" s="115" t="str">
        <f t="shared" si="1"/>
        <v/>
      </c>
      <c r="R42" s="15" t="str">
        <f t="shared" si="2"/>
        <v/>
      </c>
      <c r="S42" s="31"/>
      <c r="T42" s="116"/>
      <c r="U42" s="116"/>
      <c r="V42" s="30"/>
    </row>
    <row r="43" spans="1:22" ht="16.25" customHeight="1">
      <c r="A43" s="14"/>
      <c r="B43" s="101">
        <v>3</v>
      </c>
      <c r="C43" s="102">
        <v>32</v>
      </c>
      <c r="D43" s="100" t="str">
        <f>IFERROR(INDEX('Equipment List'!$B$2:$B$2008,MATCH(E43,'Equipment List'!$A$2:$A$2008,0)),"")</f>
        <v>ICT off-line</v>
      </c>
      <c r="E43" s="142" t="s">
        <v>1616</v>
      </c>
      <c r="F43" s="141" t="s">
        <v>2095</v>
      </c>
      <c r="G43" s="139">
        <v>3070</v>
      </c>
      <c r="H43" s="165">
        <v>567740</v>
      </c>
      <c r="I43" s="166"/>
      <c r="J43" s="167"/>
      <c r="K43" s="138">
        <v>24</v>
      </c>
      <c r="L43" s="138">
        <v>2.2999999999999998</v>
      </c>
      <c r="M43" s="137">
        <v>0.5</v>
      </c>
      <c r="N43" s="138" t="s">
        <v>2096</v>
      </c>
      <c r="O43" s="113" t="str" cm="1">
        <f t="array" ref="O43">IFERROR(INDEX($D$12:$D$1000,MATCH(0,COUNTIF($O$11:O42,$D$12:$D$1000&amp;"")+IF($D$12:$D$1000="",1,0),0)),"")</f>
        <v/>
      </c>
      <c r="P43" s="114" t="str">
        <f t="shared" si="0"/>
        <v/>
      </c>
      <c r="Q43" s="115" t="str">
        <f t="shared" si="1"/>
        <v/>
      </c>
      <c r="R43" s="15" t="str">
        <f t="shared" si="2"/>
        <v/>
      </c>
      <c r="S43" s="31"/>
      <c r="T43" s="116"/>
      <c r="U43" s="116"/>
      <c r="V43" s="30"/>
    </row>
    <row r="44" spans="1:22" ht="16.25" customHeight="1">
      <c r="A44" s="14"/>
      <c r="B44" s="137">
        <v>4</v>
      </c>
      <c r="C44" s="102">
        <v>33</v>
      </c>
      <c r="D44" s="100" t="str">
        <f>IFERROR(INDEX('Equipment List'!$B$2:$B$2008,MATCH(E44,'Equipment List'!$A$2:$A$2008,0)),"")</f>
        <v>Transport Loader/Unloader</v>
      </c>
      <c r="E44" s="119" t="s">
        <v>2029</v>
      </c>
      <c r="F44" s="110" t="s">
        <v>2054</v>
      </c>
      <c r="G44" s="103" t="s">
        <v>2052</v>
      </c>
      <c r="H44" s="165">
        <v>9921</v>
      </c>
      <c r="I44" s="166"/>
      <c r="J44" s="167"/>
      <c r="K44" s="138">
        <v>8</v>
      </c>
      <c r="L44" s="138">
        <v>0.5</v>
      </c>
      <c r="M44" s="137">
        <v>0</v>
      </c>
      <c r="N44" s="147"/>
      <c r="O44" s="113" t="str" cm="1">
        <f t="array" ref="O44">IFERROR(INDEX($D$12:$D$1000,MATCH(0,COUNTIF($O$11:O43,$D$12:$D$1000&amp;"")+IF($D$12:$D$1000="",1,0),0)),"")</f>
        <v/>
      </c>
      <c r="P44" s="114" t="str">
        <f t="shared" si="0"/>
        <v/>
      </c>
      <c r="Q44" s="115" t="str">
        <f t="shared" si="1"/>
        <v/>
      </c>
      <c r="R44" s="15" t="str">
        <f t="shared" si="2"/>
        <v/>
      </c>
      <c r="S44" s="31"/>
      <c r="T44" s="116"/>
      <c r="U44" s="116"/>
      <c r="V44" s="30"/>
    </row>
    <row r="45" spans="1:22" ht="16.25" customHeight="1">
      <c r="A45" s="14"/>
      <c r="B45" s="137">
        <v>4</v>
      </c>
      <c r="C45" s="102">
        <v>34</v>
      </c>
      <c r="D45" s="100" t="str">
        <f>IFERROR(INDEX('Equipment List'!$B$2:$B$2008,MATCH(E45,'Equipment List'!$A$2:$A$2008,0)),"")</f>
        <v>Transport Conveyor</v>
      </c>
      <c r="E45" s="119" t="s">
        <v>801</v>
      </c>
      <c r="F45" s="110" t="s">
        <v>2053</v>
      </c>
      <c r="G45" s="104" t="s">
        <v>2057</v>
      </c>
      <c r="H45" s="165">
        <v>3818</v>
      </c>
      <c r="I45" s="166"/>
      <c r="J45" s="167"/>
      <c r="K45" s="138">
        <v>8</v>
      </c>
      <c r="L45" s="138">
        <v>0.5</v>
      </c>
      <c r="M45" s="137">
        <v>0</v>
      </c>
      <c r="N45" s="147"/>
      <c r="O45" s="113" t="str" cm="1">
        <f t="array" ref="O45">IFERROR(INDEX($D$12:$D$1000,MATCH(0,COUNTIF($O$11:O44,$D$12:$D$1000&amp;"")+IF($D$12:$D$1000="",1,0),0)),"")</f>
        <v/>
      </c>
      <c r="P45" s="114" t="str">
        <f t="shared" si="0"/>
        <v/>
      </c>
      <c r="Q45" s="115" t="str">
        <f t="shared" si="1"/>
        <v/>
      </c>
      <c r="R45" s="15" t="str">
        <f t="shared" si="2"/>
        <v/>
      </c>
      <c r="S45" s="31"/>
      <c r="T45" s="116"/>
      <c r="U45" s="116"/>
      <c r="V45" s="30"/>
    </row>
    <row r="46" spans="1:22" ht="16.25" customHeight="1">
      <c r="A46" s="14"/>
      <c r="B46" s="137">
        <v>4</v>
      </c>
      <c r="C46" s="102">
        <v>35</v>
      </c>
      <c r="D46" s="100" t="str">
        <f>IFERROR(INDEX('Equipment List'!$B$2:$B$2008,MATCH(E46,'Equipment List'!$A$2:$A$2008,0)),"")</f>
        <v>Depaneling</v>
      </c>
      <c r="E46" s="119" t="s">
        <v>1370</v>
      </c>
      <c r="F46" s="108" t="s">
        <v>2088</v>
      </c>
      <c r="G46" s="129" t="s">
        <v>2089</v>
      </c>
      <c r="H46" s="165">
        <v>138582</v>
      </c>
      <c r="I46" s="166"/>
      <c r="J46" s="167"/>
      <c r="K46" s="138">
        <v>12</v>
      </c>
      <c r="L46" s="138">
        <v>25</v>
      </c>
      <c r="M46" s="137">
        <v>0.5</v>
      </c>
      <c r="N46" s="147" t="s">
        <v>2090</v>
      </c>
      <c r="O46" s="113" t="str" cm="1">
        <f t="array" ref="O46">IFERROR(INDEX($D$12:$D$1000,MATCH(0,COUNTIF($O$11:O45,$D$12:$D$1000&amp;"")+IF($D$12:$D$1000="",1,0),0)),"")</f>
        <v/>
      </c>
      <c r="P46" s="114" t="str">
        <f t="shared" si="0"/>
        <v/>
      </c>
      <c r="Q46" s="115" t="str">
        <f t="shared" si="1"/>
        <v/>
      </c>
      <c r="R46" s="15" t="str">
        <f t="shared" si="2"/>
        <v/>
      </c>
      <c r="S46" s="31"/>
      <c r="T46" s="116"/>
      <c r="U46" s="116"/>
      <c r="V46" s="30"/>
    </row>
    <row r="47" spans="1:22" ht="16.25" customHeight="1">
      <c r="A47" s="14"/>
      <c r="B47" s="137"/>
      <c r="C47" s="102"/>
      <c r="D47" s="100" t="str">
        <f>IFERROR(INDEX('Equipment List'!$B$2:$B$2008,MATCH(E47,'Equipment List'!$A$2:$A$2008,0)),"")</f>
        <v/>
      </c>
      <c r="E47" s="119"/>
      <c r="F47" s="108"/>
      <c r="G47" s="129"/>
      <c r="H47" s="165"/>
      <c r="I47" s="166"/>
      <c r="J47" s="167"/>
      <c r="K47" s="138"/>
      <c r="L47" s="138"/>
      <c r="M47" s="137"/>
      <c r="N47" s="109"/>
      <c r="O47" s="113" t="str" cm="1">
        <f t="array" ref="O47">IFERROR(INDEX($D$12:$D$1000,MATCH(0,COUNTIF($O$11:O46,$D$12:$D$1000&amp;"")+IF($D$12:$D$1000="",1,0),0)),"")</f>
        <v/>
      </c>
      <c r="P47" s="114" t="str">
        <f t="shared" si="0"/>
        <v/>
      </c>
      <c r="Q47" s="115" t="str">
        <f t="shared" si="1"/>
        <v/>
      </c>
      <c r="R47" s="15" t="str">
        <f t="shared" si="2"/>
        <v/>
      </c>
      <c r="S47" s="31"/>
      <c r="T47" s="116"/>
      <c r="U47" s="116"/>
      <c r="V47" s="30"/>
    </row>
    <row r="48" spans="1:22" ht="16.25" customHeight="1">
      <c r="A48" s="14"/>
      <c r="B48" s="137"/>
      <c r="C48" s="102"/>
      <c r="D48" s="100" t="str">
        <f>IFERROR(INDEX('Equipment List'!$B$2:$B$2008,MATCH(E48,'Equipment List'!$A$2:$A$2008,0)),"")</f>
        <v/>
      </c>
      <c r="E48" s="119"/>
      <c r="F48" s="108"/>
      <c r="G48" s="129"/>
      <c r="H48" s="165"/>
      <c r="I48" s="166"/>
      <c r="J48" s="167"/>
      <c r="K48" s="138"/>
      <c r="L48" s="138"/>
      <c r="M48" s="137"/>
      <c r="N48" s="147"/>
      <c r="O48" s="113" t="str" cm="1">
        <f t="array" ref="O48">IFERROR(INDEX($D$12:$D$1000,MATCH(0,COUNTIF($O$11:O47,$D$12:$D$1000&amp;"")+IF($D$12:$D$1000="",1,0),0)),"")</f>
        <v/>
      </c>
      <c r="P48" s="114" t="str">
        <f t="shared" si="0"/>
        <v/>
      </c>
      <c r="Q48" s="115" t="str">
        <f t="shared" si="1"/>
        <v/>
      </c>
      <c r="R48" s="15" t="str">
        <f t="shared" si="2"/>
        <v/>
      </c>
      <c r="S48" s="31"/>
      <c r="T48" s="116"/>
      <c r="U48" s="116"/>
      <c r="V48" s="30"/>
    </row>
    <row r="49" spans="1:22" ht="16.25" customHeight="1">
      <c r="A49" s="14"/>
      <c r="B49" s="137"/>
      <c r="C49" s="102"/>
      <c r="D49" s="100" t="str">
        <f>IFERROR(INDEX('Equipment List'!$B$2:$B$2008,MATCH(E49,'Equipment List'!$A$2:$A$2008,0)),"")</f>
        <v/>
      </c>
      <c r="E49" s="119"/>
      <c r="F49" s="110"/>
      <c r="G49" s="104"/>
      <c r="H49" s="165"/>
      <c r="I49" s="166"/>
      <c r="J49" s="167"/>
      <c r="K49" s="138"/>
      <c r="L49" s="138"/>
      <c r="M49" s="137"/>
      <c r="N49" s="147"/>
      <c r="O49" s="113" t="str" cm="1">
        <f t="array" ref="O49">IFERROR(INDEX($D$12:$D$1000,MATCH(0,COUNTIF($O$11:O48,$D$12:$D$1000&amp;"")+IF($D$12:$D$1000="",1,0),0)),"")</f>
        <v/>
      </c>
      <c r="P49" s="114" t="str">
        <f t="shared" si="0"/>
        <v/>
      </c>
      <c r="Q49" s="115" t="str">
        <f t="shared" si="1"/>
        <v/>
      </c>
      <c r="R49" s="15" t="str">
        <f t="shared" si="2"/>
        <v/>
      </c>
      <c r="S49" s="31"/>
      <c r="T49" s="116"/>
      <c r="U49" s="116"/>
      <c r="V49" s="30"/>
    </row>
    <row r="50" spans="1:22" ht="16.25" customHeight="1">
      <c r="A50" s="14"/>
      <c r="B50" s="137"/>
      <c r="C50" s="102"/>
      <c r="D50" s="100" t="str">
        <f>IFERROR(INDEX('Equipment List'!$B$2:$B$2008,MATCH(E50,'Equipment List'!$A$2:$A$2008,0)),"")</f>
        <v/>
      </c>
      <c r="E50" s="119"/>
      <c r="F50" s="108"/>
      <c r="G50" s="129"/>
      <c r="H50" s="165"/>
      <c r="I50" s="166"/>
      <c r="J50" s="167"/>
      <c r="K50" s="138"/>
      <c r="L50" s="138"/>
      <c r="M50" s="137"/>
      <c r="N50" s="109"/>
      <c r="O50" s="113" t="str" cm="1">
        <f t="array" ref="O50">IFERROR(INDEX($D$12:$D$1000,MATCH(0,COUNTIF($O$11:O49,$D$12:$D$1000&amp;"")+IF($D$12:$D$1000="",1,0),0)),"")</f>
        <v/>
      </c>
      <c r="P50" s="114" t="str">
        <f t="shared" si="0"/>
        <v/>
      </c>
      <c r="Q50" s="115" t="str">
        <f t="shared" si="1"/>
        <v/>
      </c>
      <c r="R50" s="15" t="str">
        <f t="shared" si="2"/>
        <v/>
      </c>
      <c r="S50" s="31"/>
      <c r="T50" s="116"/>
      <c r="U50" s="116"/>
      <c r="V50" s="30"/>
    </row>
    <row r="51" spans="1:22" ht="16.25" customHeight="1">
      <c r="A51" s="14"/>
      <c r="B51" s="137"/>
      <c r="C51" s="102"/>
      <c r="D51" s="100" t="str">
        <f>IFERROR(INDEX('Equipment List'!$B$2:$B$2008,MATCH(E51,'Equipment List'!$A$2:$A$2008,0)),"")</f>
        <v/>
      </c>
      <c r="E51" s="119"/>
      <c r="F51" s="108"/>
      <c r="G51" s="129"/>
      <c r="H51" s="165"/>
      <c r="I51" s="166"/>
      <c r="J51" s="167"/>
      <c r="K51" s="138"/>
      <c r="L51" s="138"/>
      <c r="M51" s="137"/>
      <c r="N51" s="138"/>
      <c r="O51" s="113" t="str" cm="1">
        <f t="array" ref="O51">IFERROR(INDEX($D$12:$D$1000,MATCH(0,COUNTIF($O$11:O50,$D$12:$D$1000&amp;"")+IF($D$12:$D$1000="",1,0),0)),"")</f>
        <v/>
      </c>
      <c r="P51" s="114" t="str">
        <f t="shared" si="0"/>
        <v/>
      </c>
      <c r="Q51" s="115" t="str">
        <f t="shared" si="1"/>
        <v/>
      </c>
      <c r="R51" s="15" t="str">
        <f t="shared" si="2"/>
        <v/>
      </c>
      <c r="S51" s="31"/>
      <c r="T51" s="116"/>
      <c r="U51" s="116"/>
      <c r="V51" s="30"/>
    </row>
    <row r="52" spans="1:22" ht="16.25" customHeight="1">
      <c r="A52" s="14"/>
      <c r="B52" s="137"/>
      <c r="C52" s="102"/>
      <c r="D52" s="100" t="str">
        <f>IFERROR(INDEX('Equipment List'!$B$2:$B$2008,MATCH(E52,'Equipment List'!$A$2:$A$2008,0)),"")</f>
        <v/>
      </c>
      <c r="E52" s="119"/>
      <c r="F52" s="110"/>
      <c r="G52" s="104"/>
      <c r="H52" s="165"/>
      <c r="I52" s="166"/>
      <c r="J52" s="167"/>
      <c r="K52" s="138"/>
      <c r="L52" s="138"/>
      <c r="M52" s="137"/>
      <c r="N52" s="138"/>
      <c r="O52" s="113" t="str" cm="1">
        <f t="array" ref="O52">IFERROR(INDEX($D$12:$D$1000,MATCH(0,COUNTIF($O$11:O51,$D$12:$D$1000&amp;"")+IF($D$12:$D$1000="",1,0),0)),"")</f>
        <v/>
      </c>
      <c r="P52" s="114" t="str">
        <f t="shared" si="0"/>
        <v/>
      </c>
      <c r="Q52" s="115" t="str">
        <f t="shared" si="1"/>
        <v/>
      </c>
      <c r="R52" s="15" t="str">
        <f t="shared" si="2"/>
        <v/>
      </c>
      <c r="S52" s="31"/>
      <c r="T52" s="116"/>
      <c r="U52" s="116"/>
      <c r="V52" s="30"/>
    </row>
    <row r="53" spans="1:22" ht="16.25" customHeight="1">
      <c r="A53" s="14"/>
      <c r="B53" s="137"/>
      <c r="C53" s="102"/>
      <c r="D53" s="100" t="str">
        <f>IFERROR(INDEX('Equipment List'!$B$2:$B$2008,MATCH(E53,'Equipment List'!$A$2:$A$2008,0)),"")</f>
        <v/>
      </c>
      <c r="E53" s="119"/>
      <c r="F53" s="110"/>
      <c r="G53" s="104"/>
      <c r="H53" s="165"/>
      <c r="I53" s="166"/>
      <c r="J53" s="167"/>
      <c r="K53" s="138"/>
      <c r="L53" s="138"/>
      <c r="M53" s="137"/>
      <c r="N53" s="138"/>
      <c r="O53" s="113" t="str" cm="1">
        <f t="array" ref="O53">IFERROR(INDEX($D$12:$D$1000,MATCH(0,COUNTIF($O$11:O52,$D$12:$D$1000&amp;"")+IF($D$12:$D$1000="",1,0),0)),"")</f>
        <v/>
      </c>
      <c r="P53" s="114" t="str">
        <f t="shared" si="0"/>
        <v/>
      </c>
      <c r="Q53" s="115" t="str">
        <f t="shared" si="1"/>
        <v/>
      </c>
      <c r="R53" s="15" t="str">
        <f t="shared" si="2"/>
        <v/>
      </c>
      <c r="S53" s="31"/>
      <c r="T53" s="116"/>
      <c r="U53" s="116"/>
      <c r="V53" s="30"/>
    </row>
    <row r="54" spans="1:22" ht="16.25" customHeight="1">
      <c r="A54" s="14"/>
      <c r="B54" s="137"/>
      <c r="C54" s="102"/>
      <c r="D54" s="100" t="str">
        <f>IFERROR(INDEX('Equipment List'!$B$2:$B$2008,MATCH(E54,'Equipment List'!$A$2:$A$2008,0)),"")</f>
        <v/>
      </c>
      <c r="E54" s="119"/>
      <c r="F54" s="110"/>
      <c r="G54" s="104"/>
      <c r="H54" s="165"/>
      <c r="I54" s="166"/>
      <c r="J54" s="167"/>
      <c r="K54" s="138"/>
      <c r="L54" s="138"/>
      <c r="M54" s="137"/>
      <c r="N54" s="138"/>
      <c r="O54" s="113" t="str" cm="1">
        <f t="array" ref="O54">IFERROR(INDEX($D$12:$D$1000,MATCH(0,COUNTIF($O$11:O53,$D$12:$D$1000&amp;"")+IF($D$12:$D$1000="",1,0),0)),"")</f>
        <v/>
      </c>
      <c r="P54" s="114" t="str">
        <f t="shared" si="0"/>
        <v/>
      </c>
      <c r="Q54" s="115" t="str">
        <f t="shared" si="1"/>
        <v/>
      </c>
      <c r="R54" s="15" t="str">
        <f t="shared" si="2"/>
        <v/>
      </c>
      <c r="S54" s="31"/>
      <c r="T54" s="116"/>
      <c r="U54" s="116"/>
      <c r="V54" s="30"/>
    </row>
    <row r="55" spans="1:22" ht="16.25" customHeight="1">
      <c r="A55" s="14"/>
      <c r="B55" s="137"/>
      <c r="C55" s="102"/>
      <c r="D55" s="100" t="str">
        <f>IFERROR(INDEX('Equipment List'!$B$2:$B$2008,MATCH(E55,'Equipment List'!$A$2:$A$2008,0)),"")</f>
        <v/>
      </c>
      <c r="E55" s="119"/>
      <c r="F55" s="110"/>
      <c r="G55" s="104"/>
      <c r="H55" s="165"/>
      <c r="I55" s="166"/>
      <c r="J55" s="167"/>
      <c r="K55" s="138"/>
      <c r="L55" s="138"/>
      <c r="M55" s="137"/>
      <c r="N55" s="138"/>
      <c r="O55" s="113" t="str" cm="1">
        <f t="array" ref="O55">IFERROR(INDEX($D$12:$D$1000,MATCH(0,COUNTIF($O$11:O54,$D$12:$D$1000&amp;"")+IF($D$12:$D$1000="",1,0),0)),"")</f>
        <v/>
      </c>
      <c r="P55" s="114" t="str">
        <f t="shared" si="0"/>
        <v/>
      </c>
      <c r="Q55" s="115" t="str">
        <f t="shared" si="1"/>
        <v/>
      </c>
      <c r="R55" s="15" t="str">
        <f t="shared" si="2"/>
        <v/>
      </c>
      <c r="S55" s="31"/>
      <c r="T55" s="116"/>
      <c r="U55" s="116"/>
      <c r="V55" s="30"/>
    </row>
    <row r="56" spans="1:22" ht="16.25" customHeight="1">
      <c r="A56" s="14"/>
      <c r="B56" s="137"/>
      <c r="C56" s="102"/>
      <c r="D56" s="100" t="str">
        <f>IFERROR(INDEX('Equipment List'!$B$2:$B$2008,MATCH(E56,'Equipment List'!$A$2:$A$2008,0)),"")</f>
        <v/>
      </c>
      <c r="E56" s="119"/>
      <c r="F56" s="110"/>
      <c r="G56" s="104"/>
      <c r="H56" s="165"/>
      <c r="I56" s="166"/>
      <c r="J56" s="167"/>
      <c r="K56" s="138"/>
      <c r="L56" s="138"/>
      <c r="M56" s="137"/>
      <c r="N56" s="138"/>
      <c r="O56" s="113" t="str" cm="1">
        <f t="array" ref="O56">IFERROR(INDEX($D$12:$D$1000,MATCH(0,COUNTIF($O$11:O55,$D$12:$D$1000&amp;"")+IF($D$12:$D$1000="",1,0),0)),"")</f>
        <v/>
      </c>
      <c r="P56" s="114" t="str">
        <f t="shared" si="0"/>
        <v/>
      </c>
      <c r="Q56" s="115" t="str">
        <f t="shared" si="1"/>
        <v/>
      </c>
      <c r="R56" s="15" t="str">
        <f t="shared" si="2"/>
        <v/>
      </c>
      <c r="S56" s="31"/>
      <c r="T56" s="116"/>
      <c r="U56" s="116"/>
      <c r="V56" s="30"/>
    </row>
    <row r="57" spans="1:22" ht="16.25" customHeight="1">
      <c r="A57" s="14"/>
      <c r="B57" s="137"/>
      <c r="C57" s="102"/>
      <c r="D57" s="100" t="str">
        <f>IFERROR(INDEX('Equipment List'!$B$2:$B$2008,MATCH(E57,'Equipment List'!$A$2:$A$2008,0)),"")</f>
        <v/>
      </c>
      <c r="E57" s="119"/>
      <c r="F57" s="110"/>
      <c r="G57" s="104"/>
      <c r="H57" s="165"/>
      <c r="I57" s="166"/>
      <c r="J57" s="167"/>
      <c r="K57" s="138"/>
      <c r="L57" s="138"/>
      <c r="M57" s="137"/>
      <c r="N57" s="138"/>
      <c r="O57" s="113" t="str" cm="1">
        <f t="array" ref="O57">IFERROR(INDEX($D$12:$D$1000,MATCH(0,COUNTIF($O$11:O56,$D$12:$D$1000&amp;"")+IF($D$12:$D$1000="",1,0),0)),"")</f>
        <v/>
      </c>
      <c r="P57" s="114" t="str">
        <f t="shared" si="0"/>
        <v/>
      </c>
      <c r="Q57" s="115" t="str">
        <f t="shared" si="1"/>
        <v/>
      </c>
      <c r="R57" s="15" t="str">
        <f t="shared" si="2"/>
        <v/>
      </c>
      <c r="S57" s="31"/>
      <c r="T57" s="116"/>
      <c r="U57" s="116"/>
      <c r="V57" s="30"/>
    </row>
    <row r="58" spans="1:22" ht="16.25" customHeight="1">
      <c r="A58" s="14"/>
      <c r="B58" s="137"/>
      <c r="C58" s="102"/>
      <c r="D58" s="100" t="str">
        <f>IFERROR(INDEX('Equipment List'!$B$2:$B$2008,MATCH(E58,'Equipment List'!$A$2:$A$2008,0)),"")</f>
        <v/>
      </c>
      <c r="E58" s="119"/>
      <c r="F58" s="110"/>
      <c r="G58" s="104"/>
      <c r="H58" s="165"/>
      <c r="I58" s="166"/>
      <c r="J58" s="167"/>
      <c r="K58" s="138"/>
      <c r="L58" s="138"/>
      <c r="M58" s="137"/>
      <c r="N58" s="138"/>
      <c r="O58" s="113" t="str" cm="1">
        <f t="array" ref="O58">IFERROR(INDEX($D$12:$D$1000,MATCH(0,COUNTIF($O$11:O57,$D$12:$D$1000&amp;"")+IF($D$12:$D$1000="",1,0),0)),"")</f>
        <v/>
      </c>
      <c r="P58" s="114" t="str">
        <f t="shared" si="0"/>
        <v/>
      </c>
      <c r="Q58" s="115" t="str">
        <f t="shared" si="1"/>
        <v/>
      </c>
      <c r="R58" s="15" t="str">
        <f t="shared" si="2"/>
        <v/>
      </c>
      <c r="S58" s="31"/>
      <c r="T58" s="116"/>
      <c r="U58" s="116"/>
      <c r="V58" s="30"/>
    </row>
    <row r="59" spans="1:22" ht="16.25" customHeight="1">
      <c r="A59" s="14"/>
      <c r="B59" s="103"/>
      <c r="C59" s="102"/>
      <c r="D59" s="100" t="str">
        <f>IFERROR(INDEX('Equipment List'!$B$2:$B$2008,MATCH(E59,'Equipment List'!$A$2:$A$2008,0)),"")</f>
        <v/>
      </c>
      <c r="E59" s="119"/>
      <c r="F59" s="108"/>
      <c r="G59" s="103"/>
      <c r="H59" s="165"/>
      <c r="I59" s="166"/>
      <c r="J59" s="167"/>
      <c r="K59" s="138"/>
      <c r="L59" s="138"/>
      <c r="M59" s="137"/>
      <c r="N59" s="138"/>
      <c r="O59" s="113" t="str" cm="1">
        <f t="array" ref="O59">IFERROR(INDEX($D$12:$D$1000,MATCH(0,COUNTIF($O$11:O58,$D$12:$D$1000&amp;"")+IF($D$12:$D$1000="",1,0),0)),"")</f>
        <v/>
      </c>
      <c r="P59" s="114" t="str">
        <f t="shared" si="0"/>
        <v/>
      </c>
      <c r="Q59" s="115" t="str">
        <f t="shared" si="1"/>
        <v/>
      </c>
      <c r="R59" s="15" t="str">
        <f t="shared" si="2"/>
        <v/>
      </c>
      <c r="S59" s="31"/>
      <c r="T59" s="116"/>
      <c r="U59" s="116"/>
      <c r="V59" s="30"/>
    </row>
    <row r="60" spans="1:22" ht="16.25" customHeight="1">
      <c r="A60" s="14"/>
      <c r="B60" s="103"/>
      <c r="C60" s="102"/>
      <c r="D60" s="100" t="str">
        <f>IFERROR(INDEX('Equipment List'!$B$2:$B$2008,MATCH(E60,'Equipment List'!$A$2:$A$2008,0)),"")</f>
        <v/>
      </c>
      <c r="E60" s="119"/>
      <c r="F60" s="110"/>
      <c r="G60" s="104"/>
      <c r="H60" s="165"/>
      <c r="I60" s="166"/>
      <c r="J60" s="167"/>
      <c r="K60" s="138"/>
      <c r="L60" s="138"/>
      <c r="M60" s="137"/>
      <c r="N60" s="138"/>
      <c r="O60" s="113" t="str" cm="1">
        <f t="array" ref="O60">IFERROR(INDEX($D$12:$D$1000,MATCH(0,COUNTIF($O$11:O59,$D$12:$D$1000&amp;"")+IF($D$12:$D$1000="",1,0),0)),"")</f>
        <v/>
      </c>
      <c r="P60" s="114" t="str">
        <f t="shared" si="0"/>
        <v/>
      </c>
      <c r="Q60" s="115" t="str">
        <f t="shared" si="1"/>
        <v/>
      </c>
      <c r="R60" s="15" t="str">
        <f t="shared" si="2"/>
        <v/>
      </c>
      <c r="S60" s="31"/>
      <c r="T60" s="116"/>
      <c r="U60" s="116"/>
      <c r="V60" s="30"/>
    </row>
    <row r="61" spans="1:22" ht="16.25" customHeight="1">
      <c r="A61" s="14"/>
      <c r="B61" s="103"/>
      <c r="C61" s="102"/>
      <c r="D61" s="100" t="str">
        <f>IFERROR(INDEX('Equipment List'!$B$2:$B$2008,MATCH(E61,'Equipment List'!$A$2:$A$2008,0)),"")</f>
        <v/>
      </c>
      <c r="E61" s="119"/>
      <c r="F61" s="110"/>
      <c r="G61" s="104"/>
      <c r="H61" s="165"/>
      <c r="I61" s="166"/>
      <c r="J61" s="167"/>
      <c r="K61" s="138"/>
      <c r="L61" s="138"/>
      <c r="M61" s="137"/>
      <c r="N61" s="138"/>
      <c r="O61" s="113" t="str" cm="1">
        <f t="array" ref="O61">IFERROR(INDEX($D$12:$D$1000,MATCH(0,COUNTIF($O$11:O60,$D$12:$D$1000&amp;"")+IF($D$12:$D$1000="",1,0),0)),"")</f>
        <v/>
      </c>
      <c r="P61" s="114" t="str">
        <f t="shared" si="0"/>
        <v/>
      </c>
      <c r="Q61" s="115" t="str">
        <f t="shared" si="1"/>
        <v/>
      </c>
      <c r="R61" s="15" t="str">
        <f t="shared" si="2"/>
        <v/>
      </c>
      <c r="S61" s="31"/>
      <c r="T61" s="116"/>
      <c r="U61" s="116"/>
      <c r="V61" s="30"/>
    </row>
    <row r="62" spans="1:22" ht="16.25" customHeight="1">
      <c r="A62" s="14"/>
      <c r="B62" s="103"/>
      <c r="C62" s="102"/>
      <c r="D62" s="100" t="str">
        <f>IFERROR(INDEX('Equipment List'!$B$2:$B$2008,MATCH(E62,'Equipment List'!$A$2:$A$2008,0)),"")</f>
        <v/>
      </c>
      <c r="E62" s="119"/>
      <c r="F62" s="108"/>
      <c r="G62" s="103"/>
      <c r="H62" s="165"/>
      <c r="I62" s="166"/>
      <c r="J62" s="167"/>
      <c r="K62" s="138"/>
      <c r="L62" s="138"/>
      <c r="M62" s="137"/>
      <c r="N62" s="138"/>
      <c r="O62" s="113" t="str" cm="1">
        <f t="array" ref="O62">IFERROR(INDEX($D$12:$D$1000,MATCH(0,COUNTIF($O$11:O61,$D$12:$D$1000&amp;"")+IF($D$12:$D$1000="",1,0),0)),"")</f>
        <v/>
      </c>
      <c r="P62" s="114" t="str">
        <f t="shared" si="0"/>
        <v/>
      </c>
      <c r="Q62" s="115" t="str">
        <f t="shared" si="1"/>
        <v/>
      </c>
      <c r="R62" s="15" t="str">
        <f t="shared" si="2"/>
        <v/>
      </c>
      <c r="S62" s="31"/>
      <c r="T62" s="116"/>
      <c r="U62" s="116"/>
      <c r="V62" s="30"/>
    </row>
    <row r="63" spans="1:22" ht="16.25" customHeight="1">
      <c r="A63" s="14"/>
      <c r="B63" s="103"/>
      <c r="C63" s="102"/>
      <c r="D63" s="100" t="str">
        <f>IFERROR(INDEX('Equipment List'!$B$2:$B$2008,MATCH(E63,'Equipment List'!$A$2:$A$2008,0)),"")</f>
        <v/>
      </c>
      <c r="E63" s="119"/>
      <c r="F63" s="110"/>
      <c r="G63" s="104"/>
      <c r="H63" s="165"/>
      <c r="I63" s="166"/>
      <c r="J63" s="167"/>
      <c r="K63" s="103"/>
      <c r="L63" s="138"/>
      <c r="M63" s="101"/>
      <c r="N63" s="103"/>
      <c r="O63" s="113" t="str" cm="1">
        <f t="array" ref="O63">IFERROR(INDEX($D$12:$D$1000,MATCH(0,COUNTIF($O$11:O62,$D$12:$D$1000&amp;"")+IF($D$12:$D$1000="",1,0),0)),"")</f>
        <v/>
      </c>
      <c r="P63" s="114" t="str">
        <f t="shared" si="0"/>
        <v/>
      </c>
      <c r="Q63" s="115" t="str">
        <f t="shared" si="1"/>
        <v/>
      </c>
      <c r="R63" s="15" t="str">
        <f t="shared" si="2"/>
        <v/>
      </c>
      <c r="S63" s="31"/>
      <c r="T63" s="116"/>
      <c r="U63" s="116"/>
      <c r="V63" s="30"/>
    </row>
    <row r="64" spans="1:22" ht="16.25" customHeight="1">
      <c r="A64" s="14"/>
      <c r="B64" s="103"/>
      <c r="C64" s="102"/>
      <c r="D64" s="100" t="str">
        <f>IFERROR(INDEX('Equipment List'!$B$2:$B$2008,MATCH(E64,'Equipment List'!$A$2:$A$2008,0)),"")</f>
        <v/>
      </c>
      <c r="E64" s="119"/>
      <c r="F64" s="108"/>
      <c r="G64" s="103"/>
      <c r="H64" s="165"/>
      <c r="I64" s="166"/>
      <c r="J64" s="167"/>
      <c r="K64" s="103"/>
      <c r="L64" s="138"/>
      <c r="M64" s="101"/>
      <c r="N64" s="103"/>
      <c r="O64" s="113" t="str" cm="1">
        <f t="array" ref="O64">IFERROR(INDEX($D$12:$D$1000,MATCH(0,COUNTIF($O$11:O63,$D$12:$D$1000&amp;"")+IF($D$12:$D$1000="",1,0),0)),"")</f>
        <v/>
      </c>
      <c r="P64" s="114" t="str">
        <f t="shared" si="0"/>
        <v/>
      </c>
      <c r="Q64" s="115" t="str">
        <f t="shared" si="1"/>
        <v/>
      </c>
      <c r="R64" s="15" t="str">
        <f t="shared" si="2"/>
        <v/>
      </c>
      <c r="S64" s="31"/>
      <c r="T64" s="116"/>
      <c r="U64" s="116"/>
      <c r="V64" s="30"/>
    </row>
    <row r="65" spans="1:22" ht="16.25" customHeight="1">
      <c r="A65" s="14"/>
      <c r="B65" s="103"/>
      <c r="C65" s="102"/>
      <c r="D65" s="100" t="str">
        <f>IFERROR(INDEX('Equipment List'!$B$2:$B$2008,MATCH(E65,'Equipment List'!$A$2:$A$2008,0)),"")</f>
        <v/>
      </c>
      <c r="E65" s="142"/>
      <c r="F65" s="144"/>
      <c r="G65" s="145"/>
      <c r="H65" s="196"/>
      <c r="I65" s="166"/>
      <c r="J65" s="167"/>
      <c r="K65" s="138"/>
      <c r="L65" s="138"/>
      <c r="M65" s="137"/>
      <c r="N65" s="138"/>
      <c r="O65" s="113" t="str" cm="1">
        <f t="array" ref="O65">IFERROR(INDEX($D$12:$D$1000,MATCH(0,COUNTIF($O$11:O64,$D$12:$D$1000&amp;"")+IF($D$12:$D$1000="",1,0),0)),"")</f>
        <v/>
      </c>
      <c r="P65" s="114" t="str">
        <f t="shared" si="0"/>
        <v/>
      </c>
      <c r="Q65" s="115" t="str">
        <f t="shared" si="1"/>
        <v/>
      </c>
      <c r="R65" s="15" t="str">
        <f t="shared" si="2"/>
        <v/>
      </c>
      <c r="S65" s="31"/>
      <c r="T65" s="116"/>
      <c r="U65" s="116"/>
      <c r="V65" s="30"/>
    </row>
    <row r="66" spans="1:22" ht="16.25" customHeight="1">
      <c r="A66" s="14"/>
      <c r="B66" s="103"/>
      <c r="C66" s="102"/>
      <c r="D66" s="100" t="str">
        <f>IFERROR(INDEX('Equipment List'!$B$2:$B$2008,MATCH(E66,'Equipment List'!$A$2:$A$2008,0)),"")</f>
        <v/>
      </c>
      <c r="E66" s="142"/>
      <c r="F66" s="141"/>
      <c r="G66" s="139"/>
      <c r="H66" s="165"/>
      <c r="I66" s="166"/>
      <c r="J66" s="167"/>
      <c r="K66" s="143"/>
      <c r="L66" s="138"/>
      <c r="M66" s="137"/>
      <c r="N66" s="138"/>
      <c r="O66" s="113" t="str" cm="1">
        <f t="array" ref="O66">IFERROR(INDEX($D$12:$D$1000,MATCH(0,COUNTIF($O$11:O65,$D$12:$D$1000&amp;"")+IF($D$12:$D$1000="",1,0),0)),"")</f>
        <v/>
      </c>
      <c r="P66" s="114" t="str">
        <f t="shared" si="0"/>
        <v/>
      </c>
      <c r="Q66" s="115" t="str">
        <f t="shared" si="1"/>
        <v/>
      </c>
      <c r="R66" s="15" t="str">
        <f t="shared" si="2"/>
        <v/>
      </c>
      <c r="S66" s="31"/>
      <c r="T66" s="116"/>
      <c r="U66" s="116"/>
      <c r="V66" s="30"/>
    </row>
    <row r="67" spans="1:22" ht="16.25" customHeight="1">
      <c r="A67" s="14"/>
      <c r="B67" s="103"/>
      <c r="C67" s="102"/>
      <c r="D67" s="100" t="str">
        <f>IFERROR(INDEX('Equipment List'!$B$2:$B$2008,MATCH(E67,'Equipment List'!$A$2:$A$2008,0)),"")</f>
        <v/>
      </c>
      <c r="E67" s="142"/>
      <c r="F67" s="140"/>
      <c r="G67" s="138"/>
      <c r="H67" s="165"/>
      <c r="I67" s="166"/>
      <c r="J67" s="167"/>
      <c r="K67" s="143"/>
      <c r="L67" s="138"/>
      <c r="M67" s="137"/>
      <c r="N67" s="138"/>
      <c r="O67" s="113" t="str" cm="1">
        <f t="array" ref="O67">IFERROR(INDEX($D$12:$D$1000,MATCH(0,COUNTIF($O$11:O66,$D$12:$D$1000&amp;"")+IF($D$12:$D$1000="",1,0),0)),"")</f>
        <v/>
      </c>
      <c r="P67" s="114" t="str">
        <f t="shared" si="0"/>
        <v/>
      </c>
      <c r="Q67" s="115" t="str">
        <f t="shared" si="1"/>
        <v/>
      </c>
      <c r="R67" s="15" t="str">
        <f t="shared" si="2"/>
        <v/>
      </c>
      <c r="S67" s="31"/>
      <c r="T67" s="116"/>
      <c r="U67" s="116"/>
      <c r="V67" s="30"/>
    </row>
    <row r="68" spans="1:22" ht="16.25" customHeight="1">
      <c r="A68" s="14"/>
      <c r="B68" s="103"/>
      <c r="C68" s="102"/>
      <c r="D68" s="100" t="str">
        <f>IFERROR(INDEX('Equipment List'!$B$2:$B$2008,MATCH(E68,'Equipment List'!$A$2:$A$2008,0)),"")</f>
        <v/>
      </c>
      <c r="E68" s="142"/>
      <c r="F68" s="148"/>
      <c r="G68" s="146"/>
      <c r="H68" s="165"/>
      <c r="I68" s="166"/>
      <c r="J68" s="167"/>
      <c r="K68" s="143"/>
      <c r="L68" s="138"/>
      <c r="M68" s="137"/>
      <c r="N68" s="147"/>
      <c r="O68" s="113" t="str" cm="1">
        <f t="array" ref="O68">IFERROR(INDEX($D$12:$D$1000,MATCH(0,COUNTIF($O$11:O67,$D$12:$D$1000&amp;"")+IF($D$12:$D$1000="",1,0),0)),"")</f>
        <v/>
      </c>
      <c r="P68" s="114" t="str">
        <f t="shared" si="0"/>
        <v/>
      </c>
      <c r="Q68" s="115" t="str">
        <f t="shared" si="1"/>
        <v/>
      </c>
      <c r="R68" s="15" t="str">
        <f t="shared" si="2"/>
        <v/>
      </c>
      <c r="S68" s="31"/>
      <c r="T68" s="116"/>
      <c r="U68" s="116"/>
      <c r="V68" s="30"/>
    </row>
    <row r="69" spans="1:22" ht="16.25" customHeight="1">
      <c r="A69" s="14"/>
      <c r="B69" s="103"/>
      <c r="C69" s="102"/>
      <c r="D69" s="100" t="str">
        <f>IFERROR(INDEX('Equipment List'!$B$2:$B$2008,MATCH(E69,'Equipment List'!$A$2:$A$2008,0)),"")</f>
        <v/>
      </c>
      <c r="E69" s="142"/>
      <c r="F69" s="148"/>
      <c r="G69" s="146"/>
      <c r="H69" s="165"/>
      <c r="I69" s="166"/>
      <c r="J69" s="167"/>
      <c r="K69" s="143"/>
      <c r="L69" s="138"/>
      <c r="M69" s="137"/>
      <c r="N69" s="147"/>
      <c r="O69" s="113" t="str" cm="1">
        <f t="array" ref="O69">IFERROR(INDEX($D$12:$D$1000,MATCH(0,COUNTIF($O$11:O68,$D$12:$D$1000&amp;"")+IF($D$12:$D$1000="",1,0),0)),"")</f>
        <v/>
      </c>
      <c r="P69" s="114" t="str">
        <f t="shared" si="0"/>
        <v/>
      </c>
      <c r="Q69" s="115" t="str">
        <f t="shared" si="1"/>
        <v/>
      </c>
      <c r="R69" s="15" t="str">
        <f t="shared" si="2"/>
        <v/>
      </c>
      <c r="S69" s="31"/>
      <c r="T69" s="116"/>
      <c r="U69" s="116"/>
      <c r="V69" s="30"/>
    </row>
    <row r="70" spans="1:22" ht="16.25" customHeight="1">
      <c r="A70" s="14"/>
      <c r="B70" s="103"/>
      <c r="C70" s="102"/>
      <c r="D70" s="100" t="str">
        <f>IFERROR(INDEX('Equipment List'!$B$2:$B$2008,MATCH(E70,'Equipment List'!$A$2:$A$2008,0)),"")</f>
        <v/>
      </c>
      <c r="E70" s="142"/>
      <c r="F70" s="141"/>
      <c r="G70" s="139"/>
      <c r="H70" s="165"/>
      <c r="I70" s="166"/>
      <c r="J70" s="167"/>
      <c r="K70" s="143"/>
      <c r="L70" s="138"/>
      <c r="M70" s="137"/>
      <c r="N70" s="138"/>
      <c r="O70" s="113" t="str" cm="1">
        <f t="array" ref="O70">IFERROR(INDEX($D$12:$D$1000,MATCH(0,COUNTIF($O$11:O69,$D$12:$D$1000&amp;"")+IF($D$12:$D$1000="",1,0),0)),"")</f>
        <v/>
      </c>
      <c r="P70" s="114" t="str">
        <f t="shared" si="0"/>
        <v/>
      </c>
      <c r="Q70" s="115" t="str">
        <f t="shared" si="1"/>
        <v/>
      </c>
      <c r="R70" s="15" t="str">
        <f t="shared" si="2"/>
        <v/>
      </c>
      <c r="S70" s="31"/>
      <c r="T70" s="116"/>
      <c r="U70" s="116"/>
      <c r="V70" s="30"/>
    </row>
    <row r="71" spans="1:22" ht="16.25" customHeight="1">
      <c r="A71" s="14"/>
      <c r="B71" s="103"/>
      <c r="C71" s="102"/>
      <c r="D71" s="100" t="str">
        <f>IFERROR(INDEX('Equipment List'!$B$2:$B$2008,MATCH(E71,'Equipment List'!$A$2:$A$2008,0)),"")</f>
        <v/>
      </c>
      <c r="E71" s="142"/>
      <c r="F71" s="148"/>
      <c r="G71" s="148"/>
      <c r="H71" s="165"/>
      <c r="I71" s="166"/>
      <c r="J71" s="167"/>
      <c r="K71" s="143"/>
      <c r="L71" s="138"/>
      <c r="M71" s="137"/>
      <c r="N71" s="147"/>
      <c r="O71" s="113" t="str" cm="1">
        <f t="array" ref="O71">IFERROR(INDEX($D$12:$D$1000,MATCH(0,COUNTIF($O$11:O70,$D$12:$D$1000&amp;"")+IF($D$12:$D$1000="",1,0),0)),"")</f>
        <v/>
      </c>
      <c r="P71" s="114" t="str">
        <f t="shared" si="0"/>
        <v/>
      </c>
      <c r="Q71" s="115" t="str">
        <f t="shared" si="1"/>
        <v/>
      </c>
      <c r="R71" s="15" t="str">
        <f t="shared" si="2"/>
        <v/>
      </c>
      <c r="S71" s="31"/>
      <c r="T71" s="116"/>
      <c r="U71" s="116"/>
      <c r="V71" s="30"/>
    </row>
    <row r="72" spans="1:22" ht="16.25" customHeight="1">
      <c r="A72" s="14"/>
      <c r="B72" s="103"/>
      <c r="C72" s="102"/>
      <c r="D72" s="100" t="str">
        <f>IFERROR(INDEX('Equipment List'!$B$2:$B$2008,MATCH(E72,'Equipment List'!$A$2:$A$2008,0)),"")</f>
        <v/>
      </c>
      <c r="E72" s="142"/>
      <c r="F72" s="148"/>
      <c r="G72" s="148"/>
      <c r="H72" s="165"/>
      <c r="I72" s="166"/>
      <c r="J72" s="167"/>
      <c r="K72" s="143"/>
      <c r="L72" s="138"/>
      <c r="M72" s="137"/>
      <c r="N72" s="147"/>
      <c r="O72" s="113" t="str" cm="1">
        <f t="array" ref="O72">IFERROR(INDEX($D$12:$D$1000,MATCH(0,COUNTIF($O$11:O71,$D$12:$D$1000&amp;"")+IF($D$12:$D$1000="",1,0),0)),"")</f>
        <v/>
      </c>
      <c r="P72" s="114" t="str">
        <f t="shared" si="0"/>
        <v/>
      </c>
      <c r="Q72" s="115" t="str">
        <f t="shared" si="1"/>
        <v/>
      </c>
      <c r="R72" s="15" t="str">
        <f t="shared" si="2"/>
        <v/>
      </c>
      <c r="S72" s="31"/>
      <c r="T72" s="116"/>
      <c r="U72" s="116"/>
      <c r="V72" s="30"/>
    </row>
    <row r="73" spans="1:22" ht="16.25" customHeight="1">
      <c r="A73" s="14"/>
      <c r="B73" s="103"/>
      <c r="C73" s="102"/>
      <c r="D73" s="100" t="str">
        <f>IFERROR(INDEX('Equipment List'!$B$2:$B$2008,MATCH(E73,'Equipment List'!$A$2:$A$2008,0)),"")</f>
        <v/>
      </c>
      <c r="E73" s="142"/>
      <c r="F73" s="140"/>
      <c r="G73" s="138"/>
      <c r="H73" s="165"/>
      <c r="I73" s="166"/>
      <c r="J73" s="167"/>
      <c r="K73" s="143"/>
      <c r="L73" s="138"/>
      <c r="M73" s="137"/>
      <c r="N73" s="147"/>
      <c r="O73" s="113" t="str" cm="1">
        <f t="array" ref="O73">IFERROR(INDEX($D$12:$D$1000,MATCH(0,COUNTIF($O$11:O72,$D$12:$D$1000&amp;"")+IF($D$12:$D$1000="",1,0),0)),"")</f>
        <v/>
      </c>
      <c r="P73" s="114" t="str">
        <f t="shared" si="0"/>
        <v/>
      </c>
      <c r="Q73" s="115" t="str">
        <f t="shared" si="1"/>
        <v/>
      </c>
      <c r="R73" s="15" t="str">
        <f t="shared" si="2"/>
        <v/>
      </c>
      <c r="S73" s="31"/>
      <c r="T73" s="116"/>
      <c r="U73" s="116"/>
      <c r="V73" s="30"/>
    </row>
    <row r="74" spans="1:22" ht="16.25" customHeight="1">
      <c r="A74" s="14"/>
      <c r="B74" s="104"/>
      <c r="C74" s="102"/>
      <c r="D74" s="100" t="str">
        <f>IFERROR(INDEX('Equipment List'!$B$2:$B$2008,MATCH(E74,'Equipment List'!$A$2:$A$2008,0)),"")</f>
        <v/>
      </c>
      <c r="E74" s="142"/>
      <c r="F74" s="144"/>
      <c r="G74" s="145"/>
      <c r="H74" s="165"/>
      <c r="I74" s="166"/>
      <c r="J74" s="167"/>
      <c r="K74" s="143"/>
      <c r="L74" s="138"/>
      <c r="M74" s="137"/>
      <c r="N74" s="147"/>
      <c r="O74" s="113" t="str" cm="1">
        <f t="array" ref="O74">IFERROR(INDEX($D$12:$D$1000,MATCH(0,COUNTIF($O$11:O73,$D$12:$D$1000&amp;"")+IF($D$12:$D$1000="",1,0),0)),"")</f>
        <v/>
      </c>
      <c r="P74" s="114" t="str">
        <f t="shared" si="0"/>
        <v/>
      </c>
      <c r="Q74" s="115" t="str">
        <f t="shared" si="1"/>
        <v/>
      </c>
      <c r="R74" s="15" t="str">
        <f t="shared" si="2"/>
        <v/>
      </c>
      <c r="S74" s="31"/>
      <c r="T74" s="116"/>
      <c r="U74" s="116"/>
      <c r="V74" s="30"/>
    </row>
    <row r="75" spans="1:22" ht="16.25" customHeight="1">
      <c r="A75" s="14"/>
      <c r="B75" s="104"/>
      <c r="C75" s="102"/>
      <c r="D75" s="100" t="str">
        <f>IFERROR(INDEX('Equipment List'!$B$2:$B$2008,MATCH(E75,'Equipment List'!$A$2:$A$2008,0)),"")</f>
        <v/>
      </c>
      <c r="E75" s="142"/>
      <c r="F75" s="141"/>
      <c r="G75" s="139"/>
      <c r="H75" s="165"/>
      <c r="I75" s="166"/>
      <c r="J75" s="167"/>
      <c r="K75" s="143"/>
      <c r="L75" s="138"/>
      <c r="M75" s="137"/>
      <c r="N75" s="138"/>
      <c r="O75" s="113" t="str" cm="1">
        <f t="array" ref="O75">IFERROR(INDEX($D$12:$D$1000,MATCH(0,COUNTIF($O$11:O74,$D$12:$D$1000&amp;"")+IF($D$12:$D$1000="",1,0),0)),"")</f>
        <v/>
      </c>
      <c r="P75" s="114" t="str">
        <f t="shared" si="0"/>
        <v/>
      </c>
      <c r="Q75" s="115" t="str">
        <f t="shared" si="1"/>
        <v/>
      </c>
      <c r="R75" s="15" t="str">
        <f t="shared" si="2"/>
        <v/>
      </c>
      <c r="S75" s="31"/>
      <c r="T75" s="116"/>
      <c r="U75" s="116"/>
      <c r="V75" s="30"/>
    </row>
    <row r="76" spans="1:22" ht="16.25" customHeight="1">
      <c r="A76" s="14"/>
      <c r="B76" s="104"/>
      <c r="C76" s="102"/>
      <c r="D76" s="100" t="str">
        <f>IFERROR(INDEX('Equipment List'!$B$2:$B$2008,MATCH(E76,'Equipment List'!$A$2:$A$2008,0)),"")</f>
        <v/>
      </c>
      <c r="E76" s="142"/>
      <c r="F76" s="144"/>
      <c r="G76" s="145"/>
      <c r="H76" s="165"/>
      <c r="I76" s="166"/>
      <c r="J76" s="167"/>
      <c r="K76" s="138"/>
      <c r="L76" s="138"/>
      <c r="M76" s="137"/>
      <c r="N76" s="138"/>
      <c r="O76" s="113" t="str" cm="1">
        <f t="array" ref="O76">IFERROR(INDEX($D$12:$D$1000,MATCH(0,COUNTIF($O$11:O75,$D$12:$D$1000&amp;"")+IF($D$12:$D$1000="",1,0),0)),"")</f>
        <v/>
      </c>
      <c r="P76" s="114" t="str">
        <f t="shared" ref="P76:P139" si="3">IF(O76="","",COUNTIF($D$12:$D$1000,$O76))</f>
        <v/>
      </c>
      <c r="Q76" s="115" t="str">
        <f t="shared" ref="Q76:Q139" si="4">IF($O76="","",SUMIF($D$12:$D$1000,$O76,H$12:H$1000))</f>
        <v/>
      </c>
      <c r="R76" s="15" t="str">
        <f t="shared" ref="R76:R139" si="5">IF($O76="","",SUMIF($D$12:$D$1000,$O76,M$12:M$1000))</f>
        <v/>
      </c>
      <c r="S76" s="31"/>
      <c r="T76" s="116"/>
      <c r="U76" s="116"/>
      <c r="V76" s="30"/>
    </row>
    <row r="77" spans="1:22" ht="16.25" customHeight="1">
      <c r="A77" s="14"/>
      <c r="B77" s="104"/>
      <c r="C77" s="102"/>
      <c r="D77" s="100" t="str">
        <f>IFERROR(INDEX('Equipment List'!$B$2:$B$2008,MATCH(E77,'Equipment List'!$A$2:$A$2008,0)),"")</f>
        <v/>
      </c>
      <c r="E77" s="142"/>
      <c r="F77" s="141"/>
      <c r="G77" s="139"/>
      <c r="H77" s="165"/>
      <c r="I77" s="166"/>
      <c r="J77" s="167"/>
      <c r="K77" s="138"/>
      <c r="L77" s="138"/>
      <c r="M77" s="137"/>
      <c r="N77" s="138"/>
      <c r="O77" s="113" t="str" cm="1">
        <f t="array" ref="O77">IFERROR(INDEX($D$12:$D$1000,MATCH(0,COUNTIF($O$11:O76,$D$12:$D$1000&amp;"")+IF($D$12:$D$1000="",1,0),0)),"")</f>
        <v/>
      </c>
      <c r="P77" s="114" t="str">
        <f t="shared" si="3"/>
        <v/>
      </c>
      <c r="Q77" s="115" t="str">
        <f t="shared" si="4"/>
        <v/>
      </c>
      <c r="R77" s="15" t="str">
        <f t="shared" si="5"/>
        <v/>
      </c>
      <c r="S77" s="31"/>
      <c r="T77" s="116"/>
      <c r="U77" s="116"/>
      <c r="V77" s="30"/>
    </row>
    <row r="78" spans="1:22" ht="16.25" customHeight="1">
      <c r="A78" s="14"/>
      <c r="B78" s="104"/>
      <c r="C78" s="102"/>
      <c r="D78" s="100" t="str">
        <f>IFERROR(INDEX('Equipment List'!$B$2:$B$2008,MATCH(E78,'Equipment List'!$A$2:$A$2008,0)),"")</f>
        <v/>
      </c>
      <c r="E78" s="142"/>
      <c r="F78" s="141"/>
      <c r="G78" s="139"/>
      <c r="H78" s="165"/>
      <c r="I78" s="166"/>
      <c r="J78" s="167"/>
      <c r="K78" s="138"/>
      <c r="L78" s="138"/>
      <c r="M78" s="137"/>
      <c r="N78" s="138"/>
      <c r="O78" s="113" t="str" cm="1">
        <f t="array" ref="O78">IFERROR(INDEX($D$12:$D$1000,MATCH(0,COUNTIF($O$11:O77,$D$12:$D$1000&amp;"")+IF($D$12:$D$1000="",1,0),0)),"")</f>
        <v/>
      </c>
      <c r="P78" s="114" t="str">
        <f t="shared" si="3"/>
        <v/>
      </c>
      <c r="Q78" s="115" t="str">
        <f t="shared" si="4"/>
        <v/>
      </c>
      <c r="R78" s="15" t="str">
        <f t="shared" si="5"/>
        <v/>
      </c>
      <c r="S78" s="31"/>
      <c r="T78" s="116"/>
      <c r="U78" s="116"/>
      <c r="V78" s="30"/>
    </row>
    <row r="79" spans="1:22" ht="16.25" customHeight="1">
      <c r="A79" s="14"/>
      <c r="B79" s="104"/>
      <c r="C79" s="102"/>
      <c r="D79" s="100" t="str">
        <f>IFERROR(INDEX('Equipment List'!$B$2:$B$2008,MATCH(E79,'Equipment List'!$A$2:$A$2008,0)),"")</f>
        <v/>
      </c>
      <c r="E79" s="142"/>
      <c r="F79" s="140"/>
      <c r="G79" s="138"/>
      <c r="H79" s="165"/>
      <c r="I79" s="166"/>
      <c r="J79" s="167"/>
      <c r="K79" s="138"/>
      <c r="L79" s="138"/>
      <c r="M79" s="137"/>
      <c r="N79" s="138"/>
      <c r="O79" s="113" t="str" cm="1">
        <f t="array" ref="O79">IFERROR(INDEX($D$12:$D$1000,MATCH(0,COUNTIF($O$11:O78,$D$12:$D$1000&amp;"")+IF($D$12:$D$1000="",1,0),0)),"")</f>
        <v/>
      </c>
      <c r="P79" s="114" t="str">
        <f t="shared" si="3"/>
        <v/>
      </c>
      <c r="Q79" s="115" t="str">
        <f t="shared" si="4"/>
        <v/>
      </c>
      <c r="R79" s="15" t="str">
        <f t="shared" si="5"/>
        <v/>
      </c>
      <c r="S79" s="31"/>
      <c r="T79" s="116"/>
      <c r="U79" s="116"/>
      <c r="V79" s="30"/>
    </row>
    <row r="80" spans="1:22" ht="16.25" customHeight="1">
      <c r="A80" s="14"/>
      <c r="B80" s="104"/>
      <c r="C80" s="102"/>
      <c r="D80" s="100" t="str">
        <f>IFERROR(INDEX('Equipment List'!$B$2:$B$2008,MATCH(E80,'Equipment List'!$A$2:$A$2008,0)),"")</f>
        <v/>
      </c>
      <c r="E80" s="142"/>
      <c r="F80" s="144"/>
      <c r="G80" s="145"/>
      <c r="H80" s="196"/>
      <c r="I80" s="166"/>
      <c r="J80" s="167"/>
      <c r="K80" s="138"/>
      <c r="L80" s="138"/>
      <c r="M80" s="137"/>
      <c r="N80" s="138"/>
      <c r="O80" s="113" t="str" cm="1">
        <f t="array" ref="O80">IFERROR(INDEX($D$12:$D$1000,MATCH(0,COUNTIF($O$11:O79,$D$12:$D$1000&amp;"")+IF($D$12:$D$1000="",1,0),0)),"")</f>
        <v/>
      </c>
      <c r="P80" s="114" t="str">
        <f t="shared" si="3"/>
        <v/>
      </c>
      <c r="Q80" s="115" t="str">
        <f t="shared" si="4"/>
        <v/>
      </c>
      <c r="R80" s="15" t="str">
        <f t="shared" si="5"/>
        <v/>
      </c>
      <c r="S80" s="31"/>
      <c r="T80" s="116"/>
      <c r="U80" s="116"/>
      <c r="V80" s="30"/>
    </row>
    <row r="81" spans="1:22" ht="16.25" customHeight="1">
      <c r="A81" s="14"/>
      <c r="B81" s="104"/>
      <c r="C81" s="102"/>
      <c r="D81" s="100" t="str">
        <f>IFERROR(INDEX('Equipment List'!$B$2:$B$2008,MATCH(E81,'Equipment List'!$A$2:$A$2008,0)),"")</f>
        <v/>
      </c>
      <c r="E81" s="142"/>
      <c r="F81" s="144"/>
      <c r="G81" s="145"/>
      <c r="H81" s="196"/>
      <c r="I81" s="166"/>
      <c r="J81" s="167"/>
      <c r="K81" s="138"/>
      <c r="L81" s="138"/>
      <c r="M81" s="137"/>
      <c r="N81" s="138"/>
      <c r="O81" s="113" t="str" cm="1">
        <f t="array" ref="O81">IFERROR(INDEX($D$12:$D$1000,MATCH(0,COUNTIF($O$11:O80,$D$12:$D$1000&amp;"")+IF($D$12:$D$1000="",1,0),0)),"")</f>
        <v/>
      </c>
      <c r="P81" s="114" t="str">
        <f t="shared" si="3"/>
        <v/>
      </c>
      <c r="Q81" s="115" t="str">
        <f t="shared" si="4"/>
        <v/>
      </c>
      <c r="R81" s="15" t="str">
        <f t="shared" si="5"/>
        <v/>
      </c>
      <c r="S81" s="31"/>
      <c r="T81" s="116"/>
      <c r="U81" s="116"/>
      <c r="V81" s="30"/>
    </row>
    <row r="82" spans="1:22" ht="16.25" customHeight="1">
      <c r="A82" s="14"/>
      <c r="B82" s="104"/>
      <c r="C82" s="102"/>
      <c r="D82" s="100" t="str">
        <f>IFERROR(INDEX('Equipment List'!$B$2:$B$2008,MATCH(E82,'Equipment List'!$A$2:$A$2008,0)),"")</f>
        <v/>
      </c>
      <c r="E82" s="142"/>
      <c r="F82" s="141"/>
      <c r="G82" s="139"/>
      <c r="H82" s="165"/>
      <c r="I82" s="166"/>
      <c r="J82" s="167"/>
      <c r="K82" s="138"/>
      <c r="L82" s="138"/>
      <c r="M82" s="137"/>
      <c r="N82" s="138"/>
      <c r="O82" s="113" t="str" cm="1">
        <f t="array" ref="O82">IFERROR(INDEX($D$12:$D$1000,MATCH(0,COUNTIF($O$11:O81,$D$12:$D$1000&amp;"")+IF($D$12:$D$1000="",1,0),0)),"")</f>
        <v/>
      </c>
      <c r="P82" s="114" t="str">
        <f t="shared" si="3"/>
        <v/>
      </c>
      <c r="Q82" s="115" t="str">
        <f t="shared" si="4"/>
        <v/>
      </c>
      <c r="R82" s="15" t="str">
        <f t="shared" si="5"/>
        <v/>
      </c>
      <c r="S82" s="31"/>
      <c r="T82" s="116"/>
      <c r="U82" s="116"/>
      <c r="V82" s="30"/>
    </row>
    <row r="83" spans="1:22" ht="16.25" customHeight="1">
      <c r="A83" s="14"/>
      <c r="B83" s="104"/>
      <c r="C83" s="102"/>
      <c r="D83" s="100" t="str">
        <f>IFERROR(INDEX('Equipment List'!$B$2:$B$2008,MATCH(E83,'Equipment List'!$A$2:$A$2008,0)),"")</f>
        <v/>
      </c>
      <c r="E83" s="142"/>
      <c r="F83" s="141"/>
      <c r="G83" s="139"/>
      <c r="H83" s="165"/>
      <c r="I83" s="166"/>
      <c r="J83" s="167"/>
      <c r="K83" s="138"/>
      <c r="L83" s="138"/>
      <c r="M83" s="137"/>
      <c r="N83" s="138"/>
      <c r="O83" s="113" t="str" cm="1">
        <f t="array" ref="O83">IFERROR(INDEX($D$12:$D$1000,MATCH(0,COUNTIF($O$11:O82,$D$12:$D$1000&amp;"")+IF($D$12:$D$1000="",1,0),0)),"")</f>
        <v/>
      </c>
      <c r="P83" s="114" t="str">
        <f t="shared" si="3"/>
        <v/>
      </c>
      <c r="Q83" s="115" t="str">
        <f t="shared" si="4"/>
        <v/>
      </c>
      <c r="R83" s="15" t="str">
        <f t="shared" si="5"/>
        <v/>
      </c>
      <c r="S83" s="31"/>
      <c r="T83" s="116"/>
      <c r="U83" s="116"/>
      <c r="V83" s="30"/>
    </row>
    <row r="84" spans="1:22" ht="16.25" customHeight="1">
      <c r="A84" s="14"/>
      <c r="B84" s="104"/>
      <c r="C84" s="102"/>
      <c r="D84" s="100" t="str">
        <f>IFERROR(INDEX('Equipment List'!$B$2:$B$2008,MATCH(E84,'Equipment List'!$A$2:$A$2008,0)),"")</f>
        <v/>
      </c>
      <c r="E84" s="119"/>
      <c r="F84" s="110"/>
      <c r="G84" s="104"/>
      <c r="H84" s="165"/>
      <c r="I84" s="166"/>
      <c r="J84" s="167"/>
      <c r="K84" s="129"/>
      <c r="L84" s="138"/>
      <c r="M84" s="101"/>
      <c r="N84" s="103"/>
      <c r="O84" s="113" t="str" cm="1">
        <f t="array" ref="O84">IFERROR(INDEX($D$12:$D$1000,MATCH(0,COUNTIF($O$11:O83,$D$12:$D$1000&amp;"")+IF($D$12:$D$1000="",1,0),0)),"")</f>
        <v/>
      </c>
      <c r="P84" s="114" t="str">
        <f t="shared" si="3"/>
        <v/>
      </c>
      <c r="Q84" s="115" t="str">
        <f t="shared" si="4"/>
        <v/>
      </c>
      <c r="R84" s="15" t="str">
        <f t="shared" si="5"/>
        <v/>
      </c>
      <c r="S84" s="31"/>
      <c r="T84" s="116"/>
      <c r="U84" s="116"/>
      <c r="V84" s="30"/>
    </row>
    <row r="85" spans="1:22" ht="16.25" customHeight="1">
      <c r="A85" s="14"/>
      <c r="B85" s="104"/>
      <c r="C85" s="102"/>
      <c r="D85" s="100" t="str">
        <f>IFERROR(INDEX('Equipment List'!$B$2:$B$2008,MATCH(E85,'Equipment List'!$A$2:$A$2008,0)),"")</f>
        <v/>
      </c>
      <c r="E85" s="119"/>
      <c r="F85" s="108"/>
      <c r="G85" s="103"/>
      <c r="H85" s="165"/>
      <c r="I85" s="166"/>
      <c r="J85" s="167"/>
      <c r="K85" s="129"/>
      <c r="L85" s="138"/>
      <c r="M85" s="101"/>
      <c r="N85" s="103"/>
      <c r="O85" s="113" t="str" cm="1">
        <f t="array" ref="O85">IFERROR(INDEX($D$12:$D$1000,MATCH(0,COUNTIF($O$11:O84,$D$12:$D$1000&amp;"")+IF($D$12:$D$1000="",1,0),0)),"")</f>
        <v/>
      </c>
      <c r="P85" s="114" t="str">
        <f t="shared" si="3"/>
        <v/>
      </c>
      <c r="Q85" s="115" t="str">
        <f t="shared" si="4"/>
        <v/>
      </c>
      <c r="R85" s="15" t="str">
        <f t="shared" si="5"/>
        <v/>
      </c>
      <c r="S85" s="31"/>
      <c r="T85" s="116"/>
      <c r="U85" s="116"/>
      <c r="V85" s="30"/>
    </row>
    <row r="86" spans="1:22" ht="16.25" customHeight="1">
      <c r="A86" s="14"/>
      <c r="B86" s="104"/>
      <c r="C86" s="102"/>
      <c r="D86" s="100" t="str">
        <f>IFERROR(INDEX('Equipment List'!$B$2:$B$2008,MATCH(E86,'Equipment List'!$A$2:$A$2008,0)),"")</f>
        <v/>
      </c>
      <c r="E86" s="119"/>
      <c r="F86" s="136"/>
      <c r="G86" s="134"/>
      <c r="H86" s="165"/>
      <c r="I86" s="166"/>
      <c r="J86" s="167"/>
      <c r="K86" s="129"/>
      <c r="L86" s="138"/>
      <c r="M86" s="101"/>
      <c r="N86" s="135"/>
      <c r="O86" s="113" t="str" cm="1">
        <f t="array" ref="O86">IFERROR(INDEX($D$12:$D$1000,MATCH(0,COUNTIF($O$11:O85,$D$12:$D$1000&amp;"")+IF($D$12:$D$1000="",1,0),0)),"")</f>
        <v/>
      </c>
      <c r="P86" s="114" t="str">
        <f t="shared" si="3"/>
        <v/>
      </c>
      <c r="Q86" s="115" t="str">
        <f t="shared" si="4"/>
        <v/>
      </c>
      <c r="R86" s="15" t="str">
        <f t="shared" si="5"/>
        <v/>
      </c>
      <c r="S86" s="31"/>
      <c r="T86" s="116"/>
      <c r="U86" s="116"/>
      <c r="V86" s="30"/>
    </row>
    <row r="87" spans="1:22" ht="16.25" customHeight="1">
      <c r="A87" s="14"/>
      <c r="B87" s="104"/>
      <c r="C87" s="102"/>
      <c r="D87" s="100" t="str">
        <f>IFERROR(INDEX('Equipment List'!$B$2:$B$2008,MATCH(E87,'Equipment List'!$A$2:$A$2008,0)),"")</f>
        <v/>
      </c>
      <c r="E87" s="119"/>
      <c r="F87" s="136"/>
      <c r="G87" s="134"/>
      <c r="H87" s="165"/>
      <c r="I87" s="166"/>
      <c r="J87" s="167"/>
      <c r="K87" s="129"/>
      <c r="L87" s="138"/>
      <c r="M87" s="101"/>
      <c r="N87" s="135"/>
      <c r="O87" s="113" t="str" cm="1">
        <f t="array" ref="O87">IFERROR(INDEX($D$12:$D$1000,MATCH(0,COUNTIF($O$11:O86,$D$12:$D$1000&amp;"")+IF($D$12:$D$1000="",1,0),0)),"")</f>
        <v/>
      </c>
      <c r="P87" s="114" t="str">
        <f t="shared" si="3"/>
        <v/>
      </c>
      <c r="Q87" s="115" t="str">
        <f t="shared" si="4"/>
        <v/>
      </c>
      <c r="R87" s="15" t="str">
        <f t="shared" si="5"/>
        <v/>
      </c>
      <c r="S87" s="31"/>
      <c r="T87" s="116"/>
      <c r="U87" s="116"/>
      <c r="V87" s="30"/>
    </row>
    <row r="88" spans="1:22" ht="16.25" customHeight="1">
      <c r="A88" s="14"/>
      <c r="B88" s="104"/>
      <c r="C88" s="102"/>
      <c r="D88" s="100" t="str">
        <f>IFERROR(INDEX('Equipment List'!$B$2:$B$2008,MATCH(E88,'Equipment List'!$A$2:$A$2008,0)),"")</f>
        <v/>
      </c>
      <c r="E88" s="119"/>
      <c r="F88" s="110"/>
      <c r="G88" s="104"/>
      <c r="H88" s="165"/>
      <c r="I88" s="166"/>
      <c r="J88" s="167"/>
      <c r="K88" s="103"/>
      <c r="L88" s="103"/>
      <c r="M88" s="101"/>
      <c r="N88" s="109"/>
      <c r="O88" s="113" t="str" cm="1">
        <f t="array" ref="O88">IFERROR(INDEX($D$12:$D$1000,MATCH(0,COUNTIF($O$11:O87,$D$12:$D$1000&amp;"")+IF($D$12:$D$1000="",1,0),0)),"")</f>
        <v/>
      </c>
      <c r="P88" s="114" t="str">
        <f t="shared" si="3"/>
        <v/>
      </c>
      <c r="Q88" s="115" t="str">
        <f t="shared" si="4"/>
        <v/>
      </c>
      <c r="R88" s="15" t="str">
        <f t="shared" si="5"/>
        <v/>
      </c>
      <c r="S88" s="31"/>
      <c r="T88" s="116"/>
      <c r="U88" s="116"/>
      <c r="V88" s="30"/>
    </row>
    <row r="89" spans="1:22" ht="16.25" customHeight="1">
      <c r="A89" s="14"/>
      <c r="B89" s="104"/>
      <c r="C89" s="102"/>
      <c r="D89" s="100" t="str">
        <f>IFERROR(INDEX('Equipment List'!$B$2:$B$2008,MATCH(E89,'Equipment List'!$A$2:$A$2008,0)),"")</f>
        <v/>
      </c>
      <c r="E89" s="119"/>
      <c r="F89" s="108"/>
      <c r="G89" s="103"/>
      <c r="H89" s="165"/>
      <c r="I89" s="166"/>
      <c r="J89" s="167"/>
      <c r="K89" s="103"/>
      <c r="L89" s="103"/>
      <c r="M89" s="101"/>
      <c r="N89" s="103"/>
      <c r="O89" s="113" t="str" cm="1">
        <f t="array" ref="O89">IFERROR(INDEX($D$12:$D$1000,MATCH(0,COUNTIF($O$11:O88,$D$12:$D$1000&amp;"")+IF($D$12:$D$1000="",1,0),0)),"")</f>
        <v/>
      </c>
      <c r="P89" s="114" t="str">
        <f t="shared" si="3"/>
        <v/>
      </c>
      <c r="Q89" s="115" t="str">
        <f t="shared" si="4"/>
        <v/>
      </c>
      <c r="R89" s="15" t="str">
        <f t="shared" si="5"/>
        <v/>
      </c>
      <c r="S89" s="31"/>
      <c r="T89" s="116"/>
      <c r="U89" s="116"/>
      <c r="V89" s="30"/>
    </row>
    <row r="90" spans="1:22" ht="16.25" customHeight="1">
      <c r="A90" s="14"/>
      <c r="B90" s="104"/>
      <c r="C90" s="102"/>
      <c r="D90" s="100" t="str">
        <f>IFERROR(INDEX('Equipment List'!$B$2:$B$2008,MATCH(E90,'Equipment List'!$A$2:$A$2008,0)),"")</f>
        <v/>
      </c>
      <c r="E90" s="119"/>
      <c r="F90" s="131"/>
      <c r="G90" s="132"/>
      <c r="H90" s="165"/>
      <c r="I90" s="166"/>
      <c r="J90" s="167"/>
      <c r="K90" s="103"/>
      <c r="L90" s="103"/>
      <c r="M90" s="101"/>
      <c r="N90" s="103"/>
      <c r="O90" s="113" t="str" cm="1">
        <f t="array" ref="O90">IFERROR(INDEX($D$12:$D$1000,MATCH(0,COUNTIF($O$11:O89,$D$12:$D$1000&amp;"")+IF($D$12:$D$1000="",1,0),0)),"")</f>
        <v/>
      </c>
      <c r="P90" s="114" t="str">
        <f t="shared" si="3"/>
        <v/>
      </c>
      <c r="Q90" s="115" t="str">
        <f t="shared" si="4"/>
        <v/>
      </c>
      <c r="R90" s="15" t="str">
        <f t="shared" si="5"/>
        <v/>
      </c>
      <c r="S90" s="31"/>
      <c r="T90" s="116"/>
      <c r="U90" s="116"/>
      <c r="V90" s="30"/>
    </row>
    <row r="91" spans="1:22" ht="16.25" customHeight="1">
      <c r="A91" s="14"/>
      <c r="B91" s="104"/>
      <c r="C91" s="102"/>
      <c r="D91" s="100" t="str">
        <f>IFERROR(INDEX('Equipment List'!$B$2:$B$2008,MATCH(E91,'Equipment List'!$A$2:$A$2008,0)),"")</f>
        <v/>
      </c>
      <c r="E91" s="119"/>
      <c r="F91" s="110"/>
      <c r="G91" s="104"/>
      <c r="H91" s="165"/>
      <c r="I91" s="166"/>
      <c r="J91" s="167"/>
      <c r="K91" s="103"/>
      <c r="L91" s="103"/>
      <c r="M91" s="101"/>
      <c r="N91" s="103"/>
      <c r="O91" s="113" t="str" cm="1">
        <f t="array" ref="O91">IFERROR(INDEX($D$12:$D$1000,MATCH(0,COUNTIF($O$11:O90,$D$12:$D$1000&amp;"")+IF($D$12:$D$1000="",1,0),0)),"")</f>
        <v/>
      </c>
      <c r="P91" s="114" t="str">
        <f t="shared" si="3"/>
        <v/>
      </c>
      <c r="Q91" s="115" t="str">
        <f t="shared" si="4"/>
        <v/>
      </c>
      <c r="R91" s="15" t="str">
        <f t="shared" si="5"/>
        <v/>
      </c>
      <c r="S91" s="31"/>
      <c r="T91" s="116" t="s">
        <v>2064</v>
      </c>
      <c r="U91" s="116" t="s">
        <v>2064</v>
      </c>
      <c r="V91" s="30"/>
    </row>
    <row r="92" spans="1:22" ht="16.25" customHeight="1">
      <c r="A92" s="14"/>
      <c r="B92" s="104"/>
      <c r="C92" s="102"/>
      <c r="D92" s="100" t="str">
        <f>IFERROR(INDEX('Equipment List'!$B$2:$B$2008,MATCH(E92,'Equipment List'!$A$2:$A$2008,0)),"")</f>
        <v/>
      </c>
      <c r="E92" s="119"/>
      <c r="F92" s="108"/>
      <c r="G92" s="103"/>
      <c r="H92" s="165"/>
      <c r="I92" s="166"/>
      <c r="J92" s="167"/>
      <c r="K92" s="103"/>
      <c r="L92" s="103"/>
      <c r="M92" s="101"/>
      <c r="N92" s="103"/>
      <c r="O92" s="113" t="str" cm="1">
        <f t="array" ref="O92">IFERROR(INDEX($D$12:$D$1000,MATCH(0,COUNTIF($O$11:O91,$D$12:$D$1000&amp;"")+IF($D$12:$D$1000="",1,0),0)),"")</f>
        <v/>
      </c>
      <c r="P92" s="114" t="str">
        <f t="shared" si="3"/>
        <v/>
      </c>
      <c r="Q92" s="115" t="str">
        <f t="shared" si="4"/>
        <v/>
      </c>
      <c r="R92" s="15" t="str">
        <f t="shared" si="5"/>
        <v/>
      </c>
      <c r="S92" s="31"/>
      <c r="T92" s="116"/>
      <c r="U92" s="116"/>
      <c r="V92" s="30"/>
    </row>
    <row r="93" spans="1:22" ht="16.25" customHeight="1">
      <c r="A93" s="14"/>
      <c r="B93" s="104"/>
      <c r="C93" s="102"/>
      <c r="D93" s="100" t="str">
        <f>IFERROR(INDEX('Equipment List'!$B$2:$B$2008,MATCH(E93,'Equipment List'!$A$2:$A$2008,0)),"")</f>
        <v/>
      </c>
      <c r="E93" s="119"/>
      <c r="F93" s="110"/>
      <c r="G93" s="104"/>
      <c r="H93" s="165"/>
      <c r="I93" s="166"/>
      <c r="J93" s="167"/>
      <c r="K93" s="103"/>
      <c r="L93" s="103"/>
      <c r="M93" s="101"/>
      <c r="N93" s="103"/>
      <c r="O93" s="113" t="str" cm="1">
        <f t="array" ref="O93">IFERROR(INDEX($D$12:$D$1000,MATCH(0,COUNTIF($O$11:O92,$D$12:$D$1000&amp;"")+IF($D$12:$D$1000="",1,0),0)),"")</f>
        <v/>
      </c>
      <c r="P93" s="114" t="str">
        <f t="shared" si="3"/>
        <v/>
      </c>
      <c r="Q93" s="115" t="str">
        <f t="shared" si="4"/>
        <v/>
      </c>
      <c r="R93" s="15" t="str">
        <f t="shared" si="5"/>
        <v/>
      </c>
      <c r="S93" s="31"/>
      <c r="T93" s="116"/>
      <c r="U93" s="116"/>
      <c r="V93" s="30"/>
    </row>
    <row r="94" spans="1:22" ht="16.25" customHeight="1">
      <c r="A94" s="14"/>
      <c r="B94" s="104"/>
      <c r="C94" s="102"/>
      <c r="D94" s="100" t="str">
        <f>IFERROR(INDEX('Equipment List'!$B$2:$B$2008,MATCH(E94,'Equipment List'!$A$2:$A$2008,0)),"")</f>
        <v/>
      </c>
      <c r="E94" s="119"/>
      <c r="F94" s="130"/>
      <c r="G94" s="129"/>
      <c r="H94" s="165"/>
      <c r="I94" s="166"/>
      <c r="J94" s="167"/>
      <c r="K94" s="129"/>
      <c r="L94" s="103"/>
      <c r="M94" s="101"/>
      <c r="N94" s="109"/>
      <c r="O94" s="113" t="str" cm="1">
        <f t="array" ref="O94">IFERROR(INDEX($D$12:$D$1000,MATCH(0,COUNTIF($O$11:O93,$D$12:$D$1000&amp;"")+IF($D$12:$D$1000="",1,0),0)),"")</f>
        <v/>
      </c>
      <c r="P94" s="114" t="str">
        <f t="shared" si="3"/>
        <v/>
      </c>
      <c r="Q94" s="115" t="str">
        <f t="shared" si="4"/>
        <v/>
      </c>
      <c r="R94" s="15" t="str">
        <f t="shared" si="5"/>
        <v/>
      </c>
      <c r="S94" s="31"/>
      <c r="T94" s="116"/>
      <c r="U94" s="116"/>
      <c r="V94" s="30"/>
    </row>
    <row r="95" spans="1:22" ht="16.25" customHeight="1">
      <c r="A95" s="14"/>
      <c r="B95" s="104"/>
      <c r="C95" s="102"/>
      <c r="D95" s="100" t="str">
        <f>IFERROR(INDEX('Equipment List'!$B$2:$B$2008,MATCH(E95,'Equipment List'!$A$2:$A$2008,0)),"")</f>
        <v/>
      </c>
      <c r="E95" s="119"/>
      <c r="F95" s="110"/>
      <c r="G95" s="104"/>
      <c r="H95" s="165"/>
      <c r="I95" s="166"/>
      <c r="J95" s="167"/>
      <c r="K95" s="103"/>
      <c r="L95" s="103"/>
      <c r="M95" s="101"/>
      <c r="N95" s="109"/>
      <c r="O95" s="113" t="str" cm="1">
        <f t="array" ref="O95">IFERROR(INDEX($D$12:$D$1000,MATCH(0,COUNTIF($O$11:O94,$D$12:$D$1000&amp;"")+IF($D$12:$D$1000="",1,0),0)),"")</f>
        <v/>
      </c>
      <c r="P95" s="114" t="str">
        <f t="shared" si="3"/>
        <v/>
      </c>
      <c r="Q95" s="115" t="str">
        <f t="shared" si="4"/>
        <v/>
      </c>
      <c r="R95" s="15" t="str">
        <f t="shared" si="5"/>
        <v/>
      </c>
      <c r="S95" s="31"/>
      <c r="T95" s="116"/>
      <c r="U95" s="116"/>
      <c r="V95" s="30"/>
    </row>
    <row r="96" spans="1:22" ht="16.25" customHeight="1">
      <c r="A96" s="14"/>
      <c r="B96" s="139"/>
      <c r="C96" s="102"/>
      <c r="D96" s="100" t="str">
        <f>IFERROR(INDEX('Equipment List'!$B$2:$B$2008,MATCH(E96,'Equipment List'!$A$2:$A$2008,0)),"")</f>
        <v/>
      </c>
      <c r="E96" s="119"/>
      <c r="F96" s="108"/>
      <c r="G96" s="103"/>
      <c r="H96" s="165"/>
      <c r="I96" s="166"/>
      <c r="J96" s="167"/>
      <c r="K96" s="103"/>
      <c r="L96" s="103"/>
      <c r="M96" s="101"/>
      <c r="N96" s="103"/>
      <c r="O96" s="113" t="str" cm="1">
        <f t="array" ref="O96">IFERROR(INDEX($D$12:$D$1000,MATCH(0,COUNTIF($O$11:O95,$D$12:$D$1000&amp;"")+IF($D$12:$D$1000="",1,0),0)),"")</f>
        <v/>
      </c>
      <c r="P96" s="114" t="str">
        <f t="shared" si="3"/>
        <v/>
      </c>
      <c r="Q96" s="115" t="str">
        <f t="shared" si="4"/>
        <v/>
      </c>
      <c r="R96" s="15" t="str">
        <f t="shared" si="5"/>
        <v/>
      </c>
      <c r="S96" s="31"/>
      <c r="T96" s="116"/>
      <c r="U96" s="116"/>
      <c r="V96" s="30"/>
    </row>
    <row r="97" spans="1:22" ht="16.25" customHeight="1">
      <c r="A97" s="14"/>
      <c r="B97" s="139"/>
      <c r="C97" s="102"/>
      <c r="D97" s="100" t="str">
        <f>IFERROR(INDEX('Equipment List'!$B$2:$B$2008,MATCH(E97,'Equipment List'!$A$2:$A$2008,0)),"")</f>
        <v/>
      </c>
      <c r="E97" s="119"/>
      <c r="F97" s="131"/>
      <c r="G97" s="132"/>
      <c r="H97" s="165"/>
      <c r="I97" s="166"/>
      <c r="J97" s="167"/>
      <c r="K97" s="103"/>
      <c r="L97" s="103"/>
      <c r="M97" s="101"/>
      <c r="N97" s="103"/>
      <c r="O97" s="113" t="str" cm="1">
        <f t="array" ref="O97">IFERROR(INDEX($D$12:$D$1000,MATCH(0,COUNTIF($O$11:O96,$D$12:$D$1000&amp;"")+IF($D$12:$D$1000="",1,0),0)),"")</f>
        <v/>
      </c>
      <c r="P97" s="114" t="str">
        <f t="shared" si="3"/>
        <v/>
      </c>
      <c r="Q97" s="115" t="str">
        <f t="shared" si="4"/>
        <v/>
      </c>
      <c r="R97" s="15" t="str">
        <f t="shared" si="5"/>
        <v/>
      </c>
      <c r="S97" s="31"/>
      <c r="T97" s="116"/>
      <c r="U97" s="116"/>
      <c r="V97" s="30"/>
    </row>
    <row r="98" spans="1:22" ht="16.25" customHeight="1">
      <c r="A98" s="14"/>
      <c r="B98" s="139"/>
      <c r="C98" s="102"/>
      <c r="D98" s="100" t="str">
        <f>IFERROR(INDEX('Equipment List'!$B$2:$B$2008,MATCH(E98,'Equipment List'!$A$2:$A$2008,0)),"")</f>
        <v/>
      </c>
      <c r="E98" s="119"/>
      <c r="F98" s="110"/>
      <c r="G98" s="104"/>
      <c r="H98" s="165"/>
      <c r="I98" s="166"/>
      <c r="J98" s="167"/>
      <c r="K98" s="129"/>
      <c r="L98" s="103"/>
      <c r="M98" s="101"/>
      <c r="N98" s="103"/>
      <c r="O98" s="113" t="str" cm="1">
        <f t="array" ref="O98">IFERROR(INDEX($D$12:$D$1000,MATCH(0,COUNTIF($O$11:O97,$D$12:$D$1000&amp;"")+IF($D$12:$D$1000="",1,0),0)),"")</f>
        <v/>
      </c>
      <c r="P98" s="114" t="str">
        <f t="shared" si="3"/>
        <v/>
      </c>
      <c r="Q98" s="115" t="str">
        <f t="shared" si="4"/>
        <v/>
      </c>
      <c r="R98" s="15" t="str">
        <f t="shared" si="5"/>
        <v/>
      </c>
      <c r="S98" s="31"/>
      <c r="T98" s="116"/>
      <c r="U98" s="116"/>
      <c r="V98" s="30"/>
    </row>
    <row r="99" spans="1:22" ht="16.25" customHeight="1">
      <c r="A99" s="14"/>
      <c r="B99" s="139"/>
      <c r="C99" s="102"/>
      <c r="D99" s="100" t="str">
        <f>IFERROR(INDEX('Equipment List'!$B$2:$B$2008,MATCH(E99,'Equipment List'!$A$2:$A$2008,0)),"")</f>
        <v/>
      </c>
      <c r="E99" s="119"/>
      <c r="F99" s="108"/>
      <c r="G99" s="103"/>
      <c r="H99" s="165"/>
      <c r="I99" s="166"/>
      <c r="J99" s="167"/>
      <c r="K99" s="129"/>
      <c r="L99" s="103"/>
      <c r="M99" s="101"/>
      <c r="N99" s="103"/>
      <c r="O99" s="113" t="str" cm="1">
        <f t="array" ref="O99">IFERROR(INDEX($D$12:$D$1000,MATCH(0,COUNTIF($O$11:O98,$D$12:$D$1000&amp;"")+IF($D$12:$D$1000="",1,0),0)),"")</f>
        <v/>
      </c>
      <c r="P99" s="114" t="str">
        <f t="shared" si="3"/>
        <v/>
      </c>
      <c r="Q99" s="115" t="str">
        <f t="shared" si="4"/>
        <v/>
      </c>
      <c r="R99" s="15" t="str">
        <f t="shared" si="5"/>
        <v/>
      </c>
      <c r="S99" s="31"/>
      <c r="T99" s="116"/>
      <c r="U99" s="116"/>
      <c r="V99" s="30"/>
    </row>
    <row r="100" spans="1:22" ht="16.25" customHeight="1">
      <c r="A100" s="14"/>
      <c r="B100" s="139"/>
      <c r="C100" s="102"/>
      <c r="D100" s="100" t="str">
        <f>IFERROR(INDEX('Equipment List'!$B$2:$B$2008,MATCH(E100,'Equipment List'!$A$2:$A$2008,0)),"")</f>
        <v/>
      </c>
      <c r="E100" s="119"/>
      <c r="F100" s="136"/>
      <c r="G100" s="134"/>
      <c r="H100" s="165"/>
      <c r="I100" s="166"/>
      <c r="J100" s="167"/>
      <c r="K100" s="129"/>
      <c r="L100" s="103"/>
      <c r="M100" s="101"/>
      <c r="N100" s="135"/>
      <c r="O100" s="113" t="str" cm="1">
        <f t="array" ref="O100">IFERROR(INDEX($D$12:$D$1000,MATCH(0,COUNTIF($O$11:O99,$D$12:$D$1000&amp;"")+IF($D$12:$D$1000="",1,0),0)),"")</f>
        <v/>
      </c>
      <c r="P100" s="114" t="str">
        <f t="shared" si="3"/>
        <v/>
      </c>
      <c r="Q100" s="115" t="str">
        <f t="shared" si="4"/>
        <v/>
      </c>
      <c r="R100" s="15" t="str">
        <f t="shared" si="5"/>
        <v/>
      </c>
      <c r="S100" s="31"/>
      <c r="T100" s="116"/>
      <c r="U100" s="116"/>
      <c r="V100" s="30"/>
    </row>
    <row r="101" spans="1:22" ht="16.25" customHeight="1">
      <c r="A101" s="14"/>
      <c r="B101" s="139"/>
      <c r="C101" s="102"/>
      <c r="D101" s="100" t="str">
        <f>IFERROR(INDEX('Equipment List'!$B$2:$B$2008,MATCH(E101,'Equipment List'!$A$2:$A$2008,0)),"")</f>
        <v/>
      </c>
      <c r="E101" s="119"/>
      <c r="F101" s="136"/>
      <c r="G101" s="134"/>
      <c r="H101" s="165"/>
      <c r="I101" s="166"/>
      <c r="J101" s="167"/>
      <c r="K101" s="129"/>
      <c r="L101" s="103"/>
      <c r="M101" s="101"/>
      <c r="N101" s="135"/>
      <c r="O101" s="113" t="str" cm="1">
        <f t="array" ref="O101">IFERROR(INDEX($D$12:$D$1000,MATCH(0,COUNTIF($O$11:O100,$D$12:$D$1000&amp;"")+IF($D$12:$D$1000="",1,0),0)),"")</f>
        <v/>
      </c>
      <c r="P101" s="114" t="str">
        <f t="shared" si="3"/>
        <v/>
      </c>
      <c r="Q101" s="115" t="str">
        <f t="shared" si="4"/>
        <v/>
      </c>
      <c r="R101" s="15" t="str">
        <f t="shared" si="5"/>
        <v/>
      </c>
      <c r="S101" s="31"/>
      <c r="T101" s="116"/>
      <c r="U101" s="116"/>
      <c r="V101" s="30"/>
    </row>
    <row r="102" spans="1:22" ht="16.25" customHeight="1">
      <c r="A102" s="14"/>
      <c r="B102" s="105"/>
      <c r="C102" s="102"/>
      <c r="D102" s="100" t="str">
        <f>IFERROR(INDEX('Equipment List'!$B$2:$B$2038,MATCH(E102,'Equipment List'!$A$2:$A$2038,0)),"")</f>
        <v/>
      </c>
      <c r="E102" s="119"/>
      <c r="F102" s="110"/>
      <c r="G102" s="104"/>
      <c r="H102" s="165"/>
      <c r="I102" s="166"/>
      <c r="J102" s="167"/>
      <c r="K102" s="129"/>
      <c r="L102" s="103"/>
      <c r="M102" s="101"/>
      <c r="N102" s="103"/>
      <c r="O102" s="113" t="str" cm="1">
        <f t="array" ref="O102">IFERROR(INDEX($D$12:$D$1000,MATCH(0,COUNTIF($O$11:O101,$D$12:$D$1000&amp;"")+IF($D$12:$D$1000="",1,0),0)),"")</f>
        <v/>
      </c>
      <c r="P102" s="114" t="str">
        <f t="shared" si="3"/>
        <v/>
      </c>
      <c r="Q102" s="115" t="str">
        <f t="shared" si="4"/>
        <v/>
      </c>
      <c r="R102" s="15" t="str">
        <f t="shared" si="5"/>
        <v/>
      </c>
      <c r="S102" s="31"/>
      <c r="T102" s="116"/>
      <c r="U102" s="116"/>
      <c r="V102" s="30"/>
    </row>
    <row r="103" spans="1:22" ht="16.25" customHeight="1">
      <c r="A103" s="14"/>
      <c r="B103" s="105"/>
      <c r="C103" s="102"/>
      <c r="D103" s="100" t="str">
        <f>IFERROR(INDEX('Equipment List'!$B$2:$B$2038,MATCH(E103,'Equipment List'!$A$2:$A$2038,0)),"")</f>
        <v/>
      </c>
      <c r="E103" s="142"/>
      <c r="F103" s="141"/>
      <c r="G103" s="139"/>
      <c r="H103" s="165"/>
      <c r="I103" s="166"/>
      <c r="J103" s="167"/>
      <c r="K103" s="138"/>
      <c r="L103" s="138"/>
      <c r="M103" s="137"/>
      <c r="N103" s="138"/>
      <c r="O103" s="113" t="str" cm="1">
        <f t="array" ref="O103">IFERROR(INDEX($D$12:$D$1000,MATCH(0,COUNTIF($O$11:O102,$D$12:$D$1000&amp;"")+IF($D$12:$D$1000="",1,0),0)),"")</f>
        <v/>
      </c>
      <c r="P103" s="114" t="str">
        <f t="shared" si="3"/>
        <v/>
      </c>
      <c r="Q103" s="115" t="str">
        <f t="shared" si="4"/>
        <v/>
      </c>
      <c r="R103" s="15" t="str">
        <f t="shared" si="5"/>
        <v/>
      </c>
      <c r="S103" s="31"/>
      <c r="T103" s="116"/>
      <c r="U103" s="116"/>
      <c r="V103" s="30"/>
    </row>
    <row r="104" spans="1:22" ht="16.25" customHeight="1">
      <c r="A104" s="14"/>
      <c r="B104" s="105"/>
      <c r="C104" s="102"/>
      <c r="D104" s="100" t="str">
        <f>IFERROR(INDEX('Equipment List'!$B$2:$B$2038,MATCH(E104,'Equipment List'!$A$2:$A$2038,0)),"")</f>
        <v/>
      </c>
      <c r="E104" s="142"/>
      <c r="F104" s="141"/>
      <c r="G104" s="139"/>
      <c r="H104" s="165"/>
      <c r="I104" s="166"/>
      <c r="J104" s="167"/>
      <c r="K104" s="138"/>
      <c r="L104" s="138"/>
      <c r="M104" s="137"/>
      <c r="N104" s="138"/>
      <c r="O104" s="113" t="str" cm="1">
        <f t="array" ref="O104">IFERROR(INDEX($D$12:$D$1000,MATCH(0,COUNTIF($O$11:O103,$D$12:$D$1000&amp;"")+IF($D$12:$D$1000="",1,0),0)),"")</f>
        <v/>
      </c>
      <c r="P104" s="114" t="str">
        <f t="shared" si="3"/>
        <v/>
      </c>
      <c r="Q104" s="115" t="str">
        <f t="shared" si="4"/>
        <v/>
      </c>
      <c r="R104" s="15" t="str">
        <f t="shared" si="5"/>
        <v/>
      </c>
      <c r="S104" s="31"/>
      <c r="T104" s="116"/>
      <c r="U104" s="116"/>
      <c r="V104" s="30"/>
    </row>
    <row r="105" spans="1:22" ht="16.25" customHeight="1">
      <c r="A105" s="14"/>
      <c r="B105" s="105"/>
      <c r="C105" s="102"/>
      <c r="D105" s="100" t="str">
        <f>IFERROR(INDEX('Equipment List'!$B$2:$B$2038,MATCH(E105,'Equipment List'!$A$2:$A$2038,0)),"")</f>
        <v/>
      </c>
      <c r="E105" s="119"/>
      <c r="F105" s="110"/>
      <c r="G105" s="104"/>
      <c r="H105" s="165"/>
      <c r="I105" s="166"/>
      <c r="J105" s="167"/>
      <c r="K105" s="103"/>
      <c r="L105" s="103"/>
      <c r="M105" s="101"/>
      <c r="N105" s="103"/>
      <c r="O105" s="113" t="str" cm="1">
        <f t="array" ref="O105">IFERROR(INDEX($D$12:$D$1000,MATCH(0,COUNTIF($O$11:O104,$D$12:$D$1000&amp;"")+IF($D$12:$D$1000="",1,0),0)),"")</f>
        <v/>
      </c>
      <c r="P105" s="114" t="str">
        <f t="shared" si="3"/>
        <v/>
      </c>
      <c r="Q105" s="115" t="str">
        <f t="shared" si="4"/>
        <v/>
      </c>
      <c r="R105" s="15" t="str">
        <f t="shared" si="5"/>
        <v/>
      </c>
      <c r="S105" s="31"/>
      <c r="T105" s="116"/>
      <c r="U105" s="116"/>
      <c r="V105" s="30"/>
    </row>
    <row r="106" spans="1:22" ht="16.25" customHeight="1">
      <c r="A106" s="14"/>
      <c r="B106" s="105"/>
      <c r="C106" s="102"/>
      <c r="D106" s="100" t="str">
        <f>IFERROR(INDEX('Equipment List'!$B$2:$B$2038,MATCH(E106,'Equipment List'!$A$2:$A$2038,0)),"")</f>
        <v/>
      </c>
      <c r="E106" s="119"/>
      <c r="F106" s="110"/>
      <c r="G106" s="104"/>
      <c r="H106" s="165"/>
      <c r="I106" s="166"/>
      <c r="J106" s="167"/>
      <c r="K106" s="103"/>
      <c r="L106" s="103"/>
      <c r="M106" s="101"/>
      <c r="N106" s="103"/>
      <c r="O106" s="113" t="str" cm="1">
        <f t="array" ref="O106">IFERROR(INDEX($D$12:$D$1000,MATCH(0,COUNTIF($O$11:O105,$D$12:$D$1000&amp;"")+IF($D$12:$D$1000="",1,0),0)),"")</f>
        <v/>
      </c>
      <c r="P106" s="114" t="str">
        <f t="shared" si="3"/>
        <v/>
      </c>
      <c r="Q106" s="115" t="str">
        <f t="shared" si="4"/>
        <v/>
      </c>
      <c r="R106" s="15" t="str">
        <f t="shared" si="5"/>
        <v/>
      </c>
      <c r="S106" s="31"/>
      <c r="T106" s="116"/>
      <c r="U106" s="116"/>
      <c r="V106" s="30"/>
    </row>
    <row r="107" spans="1:22" ht="16.25" customHeight="1">
      <c r="A107" s="14"/>
      <c r="B107" s="105"/>
      <c r="C107" s="102"/>
      <c r="D107" s="100" t="str">
        <f>IFERROR(INDEX('Equipment List'!$B$2:$B$2038,MATCH(E107,'Equipment List'!$A$2:$A$2038,0)),"")</f>
        <v/>
      </c>
      <c r="E107" s="119"/>
      <c r="F107" s="110"/>
      <c r="G107" s="104"/>
      <c r="H107" s="165"/>
      <c r="I107" s="166"/>
      <c r="J107" s="167"/>
      <c r="K107" s="103"/>
      <c r="L107" s="103"/>
      <c r="M107" s="101"/>
      <c r="N107" s="103"/>
      <c r="O107" s="113" t="str" cm="1">
        <f t="array" ref="O107">IFERROR(INDEX($D$12:$D$1000,MATCH(0,COUNTIF($O$11:O106,$D$12:$D$1000&amp;"")+IF($D$12:$D$1000="",1,0),0)),"")</f>
        <v/>
      </c>
      <c r="P107" s="114" t="str">
        <f t="shared" si="3"/>
        <v/>
      </c>
      <c r="Q107" s="115" t="str">
        <f t="shared" si="4"/>
        <v/>
      </c>
      <c r="R107" s="15" t="str">
        <f t="shared" si="5"/>
        <v/>
      </c>
      <c r="S107" s="31"/>
      <c r="T107" s="116"/>
      <c r="U107" s="116"/>
      <c r="V107" s="30"/>
    </row>
    <row r="108" spans="1:22" ht="16.25" customHeight="1">
      <c r="A108" s="14"/>
      <c r="B108" s="105"/>
      <c r="C108" s="102"/>
      <c r="D108" s="100" t="str">
        <f>IFERROR(INDEX('Equipment List'!$B$2:$B$2038,MATCH(E108,'Equipment List'!$A$2:$A$2038,0)),"")</f>
        <v/>
      </c>
      <c r="E108" s="119"/>
      <c r="F108" s="108"/>
      <c r="G108" s="103"/>
      <c r="H108" s="165"/>
      <c r="I108" s="166"/>
      <c r="J108" s="167"/>
      <c r="K108" s="103"/>
      <c r="L108" s="103"/>
      <c r="M108" s="101"/>
      <c r="N108" s="103"/>
      <c r="O108" s="113" t="str" cm="1">
        <f t="array" ref="O108">IFERROR(INDEX($D$12:$D$1000,MATCH(0,COUNTIF($O$11:O107,$D$12:$D$1000&amp;"")+IF($D$12:$D$1000="",1,0),0)),"")</f>
        <v/>
      </c>
      <c r="P108" s="114" t="str">
        <f t="shared" si="3"/>
        <v/>
      </c>
      <c r="Q108" s="115" t="str">
        <f t="shared" si="4"/>
        <v/>
      </c>
      <c r="R108" s="15" t="str">
        <f t="shared" si="5"/>
        <v/>
      </c>
      <c r="S108" s="31"/>
      <c r="T108" s="116"/>
      <c r="U108" s="116"/>
      <c r="V108" s="30"/>
    </row>
    <row r="109" spans="1:22" ht="16.25" customHeight="1">
      <c r="A109" s="14"/>
      <c r="B109" s="105"/>
      <c r="C109" s="102"/>
      <c r="D109" s="100" t="str">
        <f>IFERROR(INDEX('Equipment List'!$B$2:$B$2038,MATCH(E109,'Equipment List'!$A$2:$A$2038,0)),"")</f>
        <v/>
      </c>
      <c r="E109" s="119"/>
      <c r="F109" s="107"/>
      <c r="G109" s="101"/>
      <c r="H109" s="165"/>
      <c r="I109" s="166"/>
      <c r="J109" s="167"/>
      <c r="K109" s="101"/>
      <c r="L109" s="103"/>
      <c r="M109" s="101"/>
      <c r="N109" s="103"/>
      <c r="O109" s="113" t="str" cm="1">
        <f t="array" ref="O109">IFERROR(INDEX($D$12:$D$1000,MATCH(0,COUNTIF($O$11:O108,$D$12:$D$1000&amp;"")+IF($D$12:$D$1000="",1,0),0)),"")</f>
        <v/>
      </c>
      <c r="P109" s="114" t="str">
        <f t="shared" si="3"/>
        <v/>
      </c>
      <c r="Q109" s="115" t="str">
        <f t="shared" si="4"/>
        <v/>
      </c>
      <c r="R109" s="15" t="str">
        <f t="shared" si="5"/>
        <v/>
      </c>
      <c r="S109" s="31"/>
      <c r="T109" s="116"/>
      <c r="U109" s="116"/>
      <c r="V109" s="30"/>
    </row>
    <row r="110" spans="1:22" ht="16.25" customHeight="1">
      <c r="A110" s="14"/>
      <c r="B110" s="103"/>
      <c r="C110" s="102"/>
      <c r="D110" s="100" t="str">
        <f>IFERROR(INDEX('Equipment List'!$B$2:$B$2038,MATCH(E110,'Equipment List'!$A$2:$A$2038,0)),"")</f>
        <v/>
      </c>
      <c r="E110" s="119"/>
      <c r="F110" s="110"/>
      <c r="G110" s="104"/>
      <c r="H110" s="165"/>
      <c r="I110" s="166"/>
      <c r="J110" s="167"/>
      <c r="K110" s="103"/>
      <c r="L110" s="103"/>
      <c r="M110" s="101"/>
      <c r="N110" s="103"/>
      <c r="O110" s="113" t="str" cm="1">
        <f t="array" ref="O110">IFERROR(INDEX($D$12:$D$1000,MATCH(0,COUNTIF($O$11:O109,$D$12:$D$1000&amp;"")+IF($D$12:$D$1000="",1,0),0)),"")</f>
        <v/>
      </c>
      <c r="P110" s="114" t="str">
        <f t="shared" si="3"/>
        <v/>
      </c>
      <c r="Q110" s="115" t="str">
        <f t="shared" si="4"/>
        <v/>
      </c>
      <c r="R110" s="15" t="str">
        <f t="shared" si="5"/>
        <v/>
      </c>
      <c r="S110" s="31"/>
      <c r="T110" s="116"/>
      <c r="U110" s="116"/>
      <c r="V110" s="30"/>
    </row>
    <row r="111" spans="1:22" ht="16.25" customHeight="1">
      <c r="A111" s="14"/>
      <c r="B111" s="103"/>
      <c r="C111" s="102"/>
      <c r="D111" s="100" t="str">
        <f>IFERROR(INDEX('Equipment List'!$B$2:$B$2038,MATCH(E111,'Equipment List'!$A$2:$A$2038,0)),"")</f>
        <v/>
      </c>
      <c r="E111" s="119"/>
      <c r="F111" s="110"/>
      <c r="G111" s="104"/>
      <c r="H111" s="165"/>
      <c r="I111" s="166"/>
      <c r="J111" s="167"/>
      <c r="K111" s="103"/>
      <c r="L111" s="103"/>
      <c r="M111" s="101"/>
      <c r="N111" s="103"/>
      <c r="O111" s="113" t="str" cm="1">
        <f t="array" ref="O111">IFERROR(INDEX($D$12:$D$1000,MATCH(0,COUNTIF($O$11:O110,$D$12:$D$1000&amp;"")+IF($D$12:$D$1000="",1,0),0)),"")</f>
        <v/>
      </c>
      <c r="P111" s="114" t="str">
        <f t="shared" si="3"/>
        <v/>
      </c>
      <c r="Q111" s="115" t="str">
        <f t="shared" si="4"/>
        <v/>
      </c>
      <c r="R111" s="15" t="str">
        <f t="shared" si="5"/>
        <v/>
      </c>
      <c r="S111" s="31"/>
      <c r="T111" s="116"/>
      <c r="U111" s="116"/>
      <c r="V111" s="30"/>
    </row>
    <row r="112" spans="1:22" ht="16.25" customHeight="1">
      <c r="A112" s="14"/>
      <c r="B112" s="103"/>
      <c r="C112" s="102"/>
      <c r="D112" s="100" t="str">
        <f>IFERROR(INDEX('Equipment List'!$B$2:$B$2038,MATCH(E112,'Equipment List'!$A$2:$A$2038,0)),"")</f>
        <v/>
      </c>
      <c r="E112" s="119"/>
      <c r="F112" s="110"/>
      <c r="G112" s="104"/>
      <c r="H112" s="165"/>
      <c r="I112" s="166"/>
      <c r="J112" s="167"/>
      <c r="K112" s="103"/>
      <c r="L112" s="103"/>
      <c r="M112" s="101"/>
      <c r="N112" s="103"/>
      <c r="O112" s="113" t="str" cm="1">
        <f t="array" ref="O112">IFERROR(INDEX($D$12:$D$1000,MATCH(0,COUNTIF($O$11:O111,$D$12:$D$1000&amp;"")+IF($D$12:$D$1000="",1,0),0)),"")</f>
        <v/>
      </c>
      <c r="P112" s="114" t="str">
        <f t="shared" si="3"/>
        <v/>
      </c>
      <c r="Q112" s="115" t="str">
        <f t="shared" si="4"/>
        <v/>
      </c>
      <c r="R112" s="15" t="str">
        <f t="shared" si="5"/>
        <v/>
      </c>
      <c r="S112" s="31"/>
      <c r="T112" s="116"/>
      <c r="U112" s="116"/>
      <c r="V112" s="30"/>
    </row>
    <row r="113" spans="1:22" ht="16.25" customHeight="1">
      <c r="A113" s="14"/>
      <c r="B113" s="103"/>
      <c r="C113" s="102"/>
      <c r="D113" s="100" t="str">
        <f>IFERROR(INDEX('Equipment List'!$B$2:$B$2038,MATCH(E113,'Equipment List'!$A$2:$A$2038,0)),"")</f>
        <v/>
      </c>
      <c r="E113" s="119"/>
      <c r="F113" s="110"/>
      <c r="G113" s="104"/>
      <c r="H113" s="165"/>
      <c r="I113" s="166"/>
      <c r="J113" s="167"/>
      <c r="K113" s="103"/>
      <c r="L113" s="103"/>
      <c r="M113" s="101"/>
      <c r="N113" s="103"/>
      <c r="O113" s="113" t="str" cm="1">
        <f t="array" ref="O113">IFERROR(INDEX($D$12:$D$1000,MATCH(0,COUNTIF($O$11:O112,$D$12:$D$1000&amp;"")+IF($D$12:$D$1000="",1,0),0)),"")</f>
        <v/>
      </c>
      <c r="P113" s="114" t="str">
        <f t="shared" si="3"/>
        <v/>
      </c>
      <c r="Q113" s="115" t="str">
        <f t="shared" si="4"/>
        <v/>
      </c>
      <c r="R113" s="15" t="str">
        <f t="shared" si="5"/>
        <v/>
      </c>
      <c r="S113" s="31"/>
      <c r="T113" s="116"/>
      <c r="U113" s="116"/>
      <c r="V113" s="30"/>
    </row>
    <row r="114" spans="1:22" ht="16.25" customHeight="1">
      <c r="A114" s="14"/>
      <c r="B114" s="103"/>
      <c r="C114" s="102"/>
      <c r="D114" s="100" t="str">
        <f>IFERROR(INDEX('Equipment List'!$B$2:$B$2038,MATCH(E114,'Equipment List'!$A$2:$A$2038,0)),"")</f>
        <v/>
      </c>
      <c r="E114" s="119"/>
      <c r="F114" s="110"/>
      <c r="G114" s="104"/>
      <c r="H114" s="165"/>
      <c r="I114" s="166"/>
      <c r="J114" s="167"/>
      <c r="K114" s="103"/>
      <c r="L114" s="103"/>
      <c r="M114" s="101"/>
      <c r="N114" s="103"/>
      <c r="O114" s="113" t="str" cm="1">
        <f t="array" ref="O114">IFERROR(INDEX($D$12:$D$1000,MATCH(0,COUNTIF($O$11:O113,$D$12:$D$1000&amp;"")+IF($D$12:$D$1000="",1,0),0)),"")</f>
        <v/>
      </c>
      <c r="P114" s="114" t="str">
        <f t="shared" si="3"/>
        <v/>
      </c>
      <c r="Q114" s="115" t="str">
        <f t="shared" si="4"/>
        <v/>
      </c>
      <c r="R114" s="15" t="str">
        <f t="shared" si="5"/>
        <v/>
      </c>
      <c r="S114" s="31"/>
      <c r="T114" s="116"/>
      <c r="U114" s="116"/>
      <c r="V114" s="30"/>
    </row>
    <row r="115" spans="1:22" ht="16.25" customHeight="1">
      <c r="A115" s="14"/>
      <c r="B115" s="105"/>
      <c r="C115" s="102"/>
      <c r="D115" s="100" t="str">
        <f>IFERROR(INDEX('Equipment List'!$B$2:$B$2038,MATCH(E115,'Equipment List'!$A$2:$A$2038,0)),"")</f>
        <v/>
      </c>
      <c r="E115" s="119"/>
      <c r="F115" s="111"/>
      <c r="G115" s="105"/>
      <c r="H115" s="165"/>
      <c r="I115" s="166"/>
      <c r="J115" s="167"/>
      <c r="K115" s="103"/>
      <c r="L115" s="103"/>
      <c r="M115" s="101"/>
      <c r="N115" s="103"/>
      <c r="O115" s="113" t="str" cm="1">
        <f t="array" ref="O115">IFERROR(INDEX($D$12:$D$1000,MATCH(0,COUNTIF($O$11:O114,$D$12:$D$1000&amp;"")+IF($D$12:$D$1000="",1,0),0)),"")</f>
        <v/>
      </c>
      <c r="P115" s="114" t="str">
        <f t="shared" si="3"/>
        <v/>
      </c>
      <c r="Q115" s="115" t="str">
        <f t="shared" si="4"/>
        <v/>
      </c>
      <c r="R115" s="15" t="str">
        <f t="shared" si="5"/>
        <v/>
      </c>
      <c r="S115" s="31"/>
      <c r="T115" s="116"/>
      <c r="U115" s="116"/>
      <c r="V115" s="30"/>
    </row>
    <row r="116" spans="1:22" ht="16.25" customHeight="1">
      <c r="A116" s="14"/>
      <c r="B116" s="103"/>
      <c r="C116" s="102"/>
      <c r="D116" s="100" t="str">
        <f>IFERROR(INDEX('Equipment List'!$B$2:$B$2038,MATCH(E116,'Equipment List'!$A$2:$A$2038,0)),"")</f>
        <v/>
      </c>
      <c r="E116" s="119"/>
      <c r="F116" s="108"/>
      <c r="G116" s="103"/>
      <c r="H116" s="165"/>
      <c r="I116" s="166"/>
      <c r="J116" s="167"/>
      <c r="K116" s="103"/>
      <c r="L116" s="103"/>
      <c r="M116" s="101"/>
      <c r="N116" s="103"/>
      <c r="O116" s="113" t="str" cm="1">
        <f t="array" ref="O116">IFERROR(INDEX($D$12:$D$1000,MATCH(0,COUNTIF($O$11:O115,$D$12:$D$1000&amp;"")+IF($D$12:$D$1000="",1,0),0)),"")</f>
        <v/>
      </c>
      <c r="P116" s="114" t="str">
        <f t="shared" si="3"/>
        <v/>
      </c>
      <c r="Q116" s="115" t="str">
        <f t="shared" si="4"/>
        <v/>
      </c>
      <c r="R116" s="15" t="str">
        <f t="shared" si="5"/>
        <v/>
      </c>
      <c r="S116" s="31"/>
      <c r="T116" s="116"/>
      <c r="U116" s="116"/>
      <c r="V116" s="30"/>
    </row>
    <row r="117" spans="1:22" ht="16.25" customHeight="1">
      <c r="A117" s="14"/>
      <c r="B117" s="105"/>
      <c r="C117" s="102"/>
      <c r="D117" s="100" t="str">
        <f>IFERROR(INDEX('Equipment List'!$B$2:$B$2038,MATCH(E117,'Equipment List'!$A$2:$A$2038,0)),"")</f>
        <v/>
      </c>
      <c r="E117" s="119"/>
      <c r="F117" s="111"/>
      <c r="G117" s="105"/>
      <c r="H117" s="165"/>
      <c r="I117" s="166"/>
      <c r="J117" s="167"/>
      <c r="K117" s="103"/>
      <c r="L117" s="103"/>
      <c r="M117" s="103"/>
      <c r="N117" s="103"/>
      <c r="O117" s="113" t="str" cm="1">
        <f t="array" ref="O117">IFERROR(INDEX($D$12:$D$1000,MATCH(0,COUNTIF($O$11:O116,$D$12:$D$1000&amp;"")+IF($D$12:$D$1000="",1,0),0)),"")</f>
        <v/>
      </c>
      <c r="P117" s="114" t="str">
        <f t="shared" si="3"/>
        <v/>
      </c>
      <c r="Q117" s="115" t="str">
        <f t="shared" si="4"/>
        <v/>
      </c>
      <c r="R117" s="15" t="str">
        <f t="shared" si="5"/>
        <v/>
      </c>
      <c r="S117" s="31"/>
      <c r="T117" s="116"/>
      <c r="U117" s="116"/>
      <c r="V117" s="30"/>
    </row>
    <row r="118" spans="1:22" ht="16.25" customHeight="1">
      <c r="A118" s="14"/>
      <c r="B118" s="103"/>
      <c r="C118" s="102"/>
      <c r="D118" s="100" t="str">
        <f>IFERROR(INDEX('Equipment List'!$B$2:$B$2038,MATCH(E118,'Equipment List'!$A$2:$A$2038,0)),"")</f>
        <v/>
      </c>
      <c r="E118" s="119"/>
      <c r="F118" s="108"/>
      <c r="G118" s="103"/>
      <c r="H118" s="165"/>
      <c r="I118" s="166"/>
      <c r="J118" s="167"/>
      <c r="K118" s="103"/>
      <c r="L118" s="103"/>
      <c r="M118" s="103"/>
      <c r="N118" s="103"/>
      <c r="O118" s="113" t="str" cm="1">
        <f t="array" ref="O118">IFERROR(INDEX($D$12:$D$1000,MATCH(0,COUNTIF($O$11:O117,$D$12:$D$1000&amp;"")+IF($D$12:$D$1000="",1,0),0)),"")</f>
        <v/>
      </c>
      <c r="P118" s="114" t="str">
        <f t="shared" si="3"/>
        <v/>
      </c>
      <c r="Q118" s="115" t="str">
        <f t="shared" si="4"/>
        <v/>
      </c>
      <c r="R118" s="15" t="str">
        <f t="shared" si="5"/>
        <v/>
      </c>
      <c r="S118" s="31"/>
      <c r="T118" s="116"/>
      <c r="U118" s="116"/>
      <c r="V118" s="30"/>
    </row>
    <row r="119" spans="1:22" ht="16.25" customHeight="1">
      <c r="A119" s="14"/>
      <c r="B119" s="105"/>
      <c r="C119" s="102"/>
      <c r="D119" s="100" t="str">
        <f>IFERROR(INDEX('Equipment List'!$B$2:$B$2038,MATCH(E119,'Equipment List'!$A$2:$A$2038,0)),"")</f>
        <v/>
      </c>
      <c r="E119" s="119"/>
      <c r="F119" s="111"/>
      <c r="G119" s="105"/>
      <c r="H119" s="165"/>
      <c r="I119" s="166"/>
      <c r="J119" s="167"/>
      <c r="K119" s="103"/>
      <c r="L119" s="103"/>
      <c r="M119" s="103"/>
      <c r="N119" s="103"/>
      <c r="O119" s="113" t="str" cm="1">
        <f t="array" ref="O119">IFERROR(INDEX($D$12:$D$1000,MATCH(0,COUNTIF($O$11:O118,$D$12:$D$1000&amp;"")+IF($D$12:$D$1000="",1,0),0)),"")</f>
        <v/>
      </c>
      <c r="P119" s="114" t="str">
        <f t="shared" si="3"/>
        <v/>
      </c>
      <c r="Q119" s="115" t="str">
        <f t="shared" si="4"/>
        <v/>
      </c>
      <c r="R119" s="15" t="str">
        <f t="shared" si="5"/>
        <v/>
      </c>
      <c r="S119" s="31"/>
      <c r="T119" s="116"/>
      <c r="U119" s="116"/>
      <c r="V119" s="30"/>
    </row>
    <row r="120" spans="1:22" ht="16.25" customHeight="1">
      <c r="A120" s="14"/>
      <c r="B120" s="103"/>
      <c r="C120" s="102"/>
      <c r="D120" s="100" t="str">
        <f>IFERROR(INDEX('Equipment List'!$B$2:$B$2038,MATCH(E120,'Equipment List'!$A$2:$A$2038,0)),"")</f>
        <v/>
      </c>
      <c r="E120" s="119"/>
      <c r="F120" s="108"/>
      <c r="G120" s="103"/>
      <c r="H120" s="165"/>
      <c r="I120" s="166"/>
      <c r="J120" s="167"/>
      <c r="K120" s="103"/>
      <c r="L120" s="103"/>
      <c r="M120" s="103"/>
      <c r="N120" s="103"/>
      <c r="O120" s="113" t="str" cm="1">
        <f t="array" ref="O120">IFERROR(INDEX($D$12:$D$1000,MATCH(0,COUNTIF($O$11:O119,$D$12:$D$1000&amp;"")+IF($D$12:$D$1000="",1,0),0)),"")</f>
        <v/>
      </c>
      <c r="P120" s="114" t="str">
        <f t="shared" si="3"/>
        <v/>
      </c>
      <c r="Q120" s="115" t="str">
        <f t="shared" si="4"/>
        <v/>
      </c>
      <c r="R120" s="15" t="str">
        <f t="shared" si="5"/>
        <v/>
      </c>
      <c r="S120" s="31"/>
      <c r="T120" s="116"/>
      <c r="U120" s="116"/>
      <c r="V120" s="30"/>
    </row>
    <row r="121" spans="1:22" ht="16.25" customHeight="1">
      <c r="A121" s="14"/>
      <c r="B121" s="105"/>
      <c r="C121" s="102"/>
      <c r="D121" s="100" t="str">
        <f>IFERROR(INDEX('Equipment List'!$B$2:$B$2038,MATCH(E121,'Equipment List'!$A$2:$A$2038,0)),"")</f>
        <v/>
      </c>
      <c r="E121" s="119"/>
      <c r="F121" s="111"/>
      <c r="G121" s="105"/>
      <c r="H121" s="165"/>
      <c r="I121" s="166"/>
      <c r="J121" s="167"/>
      <c r="K121" s="103"/>
      <c r="L121" s="103"/>
      <c r="M121" s="103"/>
      <c r="N121" s="103"/>
      <c r="O121" s="113" t="str" cm="1">
        <f t="array" ref="O121">IFERROR(INDEX($D$12:$D$1000,MATCH(0,COUNTIF($O$11:O120,$D$12:$D$1000&amp;"")+IF($D$12:$D$1000="",1,0),0)),"")</f>
        <v/>
      </c>
      <c r="P121" s="114" t="str">
        <f t="shared" si="3"/>
        <v/>
      </c>
      <c r="Q121" s="115" t="str">
        <f t="shared" si="4"/>
        <v/>
      </c>
      <c r="R121" s="15" t="str">
        <f t="shared" si="5"/>
        <v/>
      </c>
      <c r="S121" s="31"/>
      <c r="T121" s="116"/>
      <c r="U121" s="116"/>
      <c r="V121" s="30"/>
    </row>
    <row r="122" spans="1:22" ht="16.25" customHeight="1">
      <c r="A122" s="14"/>
      <c r="B122" s="103"/>
      <c r="C122" s="102"/>
      <c r="D122" s="100" t="str">
        <f>IFERROR(INDEX('Equipment List'!$B$2:$B$2038,MATCH(E122,'Equipment List'!$A$2:$A$2038,0)),"")</f>
        <v/>
      </c>
      <c r="E122" s="119"/>
      <c r="F122" s="108"/>
      <c r="G122" s="103"/>
      <c r="H122" s="165"/>
      <c r="I122" s="166"/>
      <c r="J122" s="167"/>
      <c r="K122" s="103"/>
      <c r="L122" s="103"/>
      <c r="M122" s="103"/>
      <c r="N122" s="103"/>
      <c r="O122" s="113" t="str" cm="1">
        <f t="array" ref="O122">IFERROR(INDEX($D$12:$D$1000,MATCH(0,COUNTIF($O$11:O121,$D$12:$D$1000&amp;"")+IF($D$12:$D$1000="",1,0),0)),"")</f>
        <v/>
      </c>
      <c r="P122" s="114" t="str">
        <f t="shared" si="3"/>
        <v/>
      </c>
      <c r="Q122" s="115" t="str">
        <f t="shared" si="4"/>
        <v/>
      </c>
      <c r="R122" s="15" t="str">
        <f t="shared" si="5"/>
        <v/>
      </c>
      <c r="S122" s="31"/>
      <c r="T122" s="116"/>
      <c r="U122" s="116"/>
      <c r="V122" s="30"/>
    </row>
    <row r="123" spans="1:22" ht="16.25" customHeight="1">
      <c r="A123" s="14"/>
      <c r="B123" s="105"/>
      <c r="C123" s="102"/>
      <c r="D123" s="100" t="str">
        <f>IFERROR(INDEX('Equipment List'!$B$2:$B$2038,MATCH(E123,'Equipment List'!$A$2:$A$2038,0)),"")</f>
        <v/>
      </c>
      <c r="E123" s="119"/>
      <c r="F123" s="111"/>
      <c r="G123" s="105"/>
      <c r="H123" s="165"/>
      <c r="I123" s="166"/>
      <c r="J123" s="167"/>
      <c r="K123" s="103"/>
      <c r="L123" s="103"/>
      <c r="M123" s="103"/>
      <c r="N123" s="103"/>
      <c r="O123" s="113" t="str" cm="1">
        <f t="array" ref="O123">IFERROR(INDEX($D$12:$D$1000,MATCH(0,COUNTIF($O$11:O122,$D$12:$D$1000&amp;"")+IF($D$12:$D$1000="",1,0),0)),"")</f>
        <v/>
      </c>
      <c r="P123" s="114" t="str">
        <f t="shared" si="3"/>
        <v/>
      </c>
      <c r="Q123" s="115" t="str">
        <f t="shared" si="4"/>
        <v/>
      </c>
      <c r="R123" s="15" t="str">
        <f t="shared" si="5"/>
        <v/>
      </c>
      <c r="S123" s="31"/>
      <c r="T123" s="116"/>
      <c r="U123" s="116"/>
      <c r="V123" s="30"/>
    </row>
    <row r="124" spans="1:22" ht="16.25" customHeight="1">
      <c r="A124" s="14"/>
      <c r="B124" s="103"/>
      <c r="C124" s="102"/>
      <c r="D124" s="100" t="str">
        <f>IFERROR(INDEX('Equipment List'!$B$2:$B$2038,MATCH(E124,'Equipment List'!$A$2:$A$2038,0)),"")</f>
        <v/>
      </c>
      <c r="E124" s="119"/>
      <c r="F124" s="108"/>
      <c r="G124" s="103"/>
      <c r="H124" s="165"/>
      <c r="I124" s="166"/>
      <c r="J124" s="167"/>
      <c r="K124" s="103"/>
      <c r="L124" s="103"/>
      <c r="M124" s="103"/>
      <c r="N124" s="103"/>
      <c r="O124" s="113" t="str" cm="1">
        <f t="array" ref="O124">IFERROR(INDEX($D$12:$D$1000,MATCH(0,COUNTIF($O$11:O123,$D$12:$D$1000&amp;"")+IF($D$12:$D$1000="",1,0),0)),"")</f>
        <v/>
      </c>
      <c r="P124" s="114" t="str">
        <f t="shared" si="3"/>
        <v/>
      </c>
      <c r="Q124" s="115" t="str">
        <f t="shared" si="4"/>
        <v/>
      </c>
      <c r="R124" s="15" t="str">
        <f t="shared" si="5"/>
        <v/>
      </c>
      <c r="S124" s="31"/>
      <c r="T124" s="116"/>
      <c r="U124" s="116"/>
      <c r="V124" s="30"/>
    </row>
    <row r="125" spans="1:22" ht="16.25" customHeight="1">
      <c r="A125" s="14"/>
      <c r="B125" s="105"/>
      <c r="C125" s="102"/>
      <c r="D125" s="100" t="str">
        <f>IFERROR(INDEX('Equipment List'!$B$2:$B$2038,MATCH(E125,'Equipment List'!$A$2:$A$2038,0)),"")</f>
        <v/>
      </c>
      <c r="E125" s="119"/>
      <c r="F125" s="111"/>
      <c r="G125" s="105"/>
      <c r="H125" s="165"/>
      <c r="I125" s="166"/>
      <c r="J125" s="167"/>
      <c r="K125" s="103"/>
      <c r="L125" s="103"/>
      <c r="M125" s="103"/>
      <c r="N125" s="103"/>
      <c r="O125" s="113" t="str" cm="1">
        <f t="array" ref="O125">IFERROR(INDEX($D$12:$D$1000,MATCH(0,COUNTIF($O$11:O124,$D$12:$D$1000&amp;"")+IF($D$12:$D$1000="",1,0),0)),"")</f>
        <v/>
      </c>
      <c r="P125" s="114" t="str">
        <f t="shared" si="3"/>
        <v/>
      </c>
      <c r="Q125" s="115" t="str">
        <f t="shared" si="4"/>
        <v/>
      </c>
      <c r="R125" s="15" t="str">
        <f t="shared" si="5"/>
        <v/>
      </c>
      <c r="S125" s="31"/>
      <c r="T125" s="116"/>
      <c r="U125" s="116"/>
      <c r="V125" s="30"/>
    </row>
    <row r="126" spans="1:22" ht="16.25" customHeight="1">
      <c r="A126" s="14"/>
      <c r="B126" s="103"/>
      <c r="C126" s="102"/>
      <c r="D126" s="100" t="str">
        <f>IFERROR(INDEX('Equipment List'!$B$2:$B$2038,MATCH(E126,'Equipment List'!$A$2:$A$2038,0)),"")</f>
        <v/>
      </c>
      <c r="E126" s="119"/>
      <c r="F126" s="108"/>
      <c r="G126" s="103"/>
      <c r="H126" s="165"/>
      <c r="I126" s="166"/>
      <c r="J126" s="167"/>
      <c r="K126" s="103"/>
      <c r="L126" s="103"/>
      <c r="M126" s="103"/>
      <c r="N126" s="103"/>
      <c r="O126" s="113" t="str" cm="1">
        <f t="array" ref="O126">IFERROR(INDEX($D$12:$D$1000,MATCH(0,COUNTIF($O$11:O125,$D$12:$D$1000&amp;"")+IF($D$12:$D$1000="",1,0),0)),"")</f>
        <v/>
      </c>
      <c r="P126" s="114" t="str">
        <f t="shared" si="3"/>
        <v/>
      </c>
      <c r="Q126" s="115" t="str">
        <f t="shared" si="4"/>
        <v/>
      </c>
      <c r="R126" s="15" t="str">
        <f t="shared" si="5"/>
        <v/>
      </c>
      <c r="S126" s="31"/>
      <c r="T126" s="116"/>
      <c r="U126" s="116"/>
      <c r="V126" s="30"/>
    </row>
    <row r="127" spans="1:22" ht="16.25" customHeight="1">
      <c r="A127" s="14"/>
      <c r="B127" s="105"/>
      <c r="C127" s="102"/>
      <c r="D127" s="100" t="str">
        <f>IFERROR(INDEX('Equipment List'!$B$2:$B$2038,MATCH(E127,'Equipment List'!$A$2:$A$2038,0)),"")</f>
        <v/>
      </c>
      <c r="E127" s="119"/>
      <c r="F127" s="111"/>
      <c r="G127" s="105"/>
      <c r="H127" s="165"/>
      <c r="I127" s="166"/>
      <c r="J127" s="167"/>
      <c r="K127" s="103"/>
      <c r="L127" s="103"/>
      <c r="M127" s="103"/>
      <c r="N127" s="103"/>
      <c r="O127" s="113" t="str" cm="1">
        <f t="array" ref="O127">IFERROR(INDEX($D$12:$D$1000,MATCH(0,COUNTIF($O$11:O126,$D$12:$D$1000&amp;"")+IF($D$12:$D$1000="",1,0),0)),"")</f>
        <v/>
      </c>
      <c r="P127" s="114" t="str">
        <f t="shared" si="3"/>
        <v/>
      </c>
      <c r="Q127" s="115" t="str">
        <f t="shared" si="4"/>
        <v/>
      </c>
      <c r="R127" s="15" t="str">
        <f t="shared" si="5"/>
        <v/>
      </c>
      <c r="S127" s="31"/>
      <c r="T127" s="116"/>
      <c r="U127" s="116"/>
      <c r="V127" s="30"/>
    </row>
    <row r="128" spans="1:22" ht="16.25" customHeight="1">
      <c r="A128" s="14"/>
      <c r="B128" s="103"/>
      <c r="C128" s="102"/>
      <c r="D128" s="100" t="str">
        <f>IFERROR(INDEX('Equipment List'!$B$2:$B$2038,MATCH(E128,'Equipment List'!$A$2:$A$2038,0)),"")</f>
        <v/>
      </c>
      <c r="E128" s="119"/>
      <c r="F128" s="108"/>
      <c r="G128" s="103"/>
      <c r="H128" s="165"/>
      <c r="I128" s="166"/>
      <c r="J128" s="167"/>
      <c r="K128" s="103"/>
      <c r="L128" s="103"/>
      <c r="M128" s="103"/>
      <c r="N128" s="103"/>
      <c r="O128" s="113" t="str" cm="1">
        <f t="array" ref="O128">IFERROR(INDEX($D$12:$D$1000,MATCH(0,COUNTIF($O$11:O127,$D$12:$D$1000&amp;"")+IF($D$12:$D$1000="",1,0),0)),"")</f>
        <v/>
      </c>
      <c r="P128" s="114" t="str">
        <f t="shared" si="3"/>
        <v/>
      </c>
      <c r="Q128" s="115" t="str">
        <f t="shared" si="4"/>
        <v/>
      </c>
      <c r="R128" s="15" t="str">
        <f t="shared" si="5"/>
        <v/>
      </c>
      <c r="S128" s="31"/>
      <c r="T128" s="116"/>
      <c r="U128" s="116"/>
      <c r="V128" s="30"/>
    </row>
    <row r="129" spans="1:22" ht="16.25" customHeight="1">
      <c r="A129" s="14"/>
      <c r="B129" s="105"/>
      <c r="C129" s="102"/>
      <c r="D129" s="100" t="str">
        <f>IFERROR(INDEX('Equipment List'!$B$2:$B$2038,MATCH(E129,'Equipment List'!$A$2:$A$2038,0)),"")</f>
        <v/>
      </c>
      <c r="E129" s="119"/>
      <c r="F129" s="111"/>
      <c r="G129" s="105"/>
      <c r="H129" s="165"/>
      <c r="I129" s="166"/>
      <c r="J129" s="167"/>
      <c r="K129" s="103"/>
      <c r="L129" s="103"/>
      <c r="M129" s="103"/>
      <c r="N129" s="103"/>
      <c r="O129" s="113" t="str" cm="1">
        <f t="array" ref="O129">IFERROR(INDEX($D$12:$D$1000,MATCH(0,COUNTIF($O$11:O128,$D$12:$D$1000&amp;"")+IF($D$12:$D$1000="",1,0),0)),"")</f>
        <v/>
      </c>
      <c r="P129" s="114" t="str">
        <f t="shared" si="3"/>
        <v/>
      </c>
      <c r="Q129" s="115" t="str">
        <f t="shared" si="4"/>
        <v/>
      </c>
      <c r="R129" s="15" t="str">
        <f t="shared" si="5"/>
        <v/>
      </c>
      <c r="S129" s="31"/>
      <c r="T129" s="116"/>
      <c r="U129" s="116"/>
      <c r="V129" s="30"/>
    </row>
    <row r="130" spans="1:22" ht="16.25" customHeight="1">
      <c r="A130" s="14"/>
      <c r="B130" s="103"/>
      <c r="C130" s="102"/>
      <c r="D130" s="100" t="str">
        <f>IFERROR(INDEX('Equipment List'!$B$2:$B$2038,MATCH(E130,'Equipment List'!$A$2:$A$2038,0)),"")</f>
        <v/>
      </c>
      <c r="E130" s="119"/>
      <c r="F130" s="108"/>
      <c r="G130" s="103"/>
      <c r="H130" s="165"/>
      <c r="I130" s="166"/>
      <c r="J130" s="167"/>
      <c r="K130" s="103"/>
      <c r="L130" s="103"/>
      <c r="M130" s="103"/>
      <c r="N130" s="103"/>
      <c r="O130" s="113" t="str" cm="1">
        <f t="array" ref="O130">IFERROR(INDEX($D$12:$D$1000,MATCH(0,COUNTIF($O$11:O129,$D$12:$D$1000&amp;"")+IF($D$12:$D$1000="",1,0),0)),"")</f>
        <v/>
      </c>
      <c r="P130" s="114" t="str">
        <f t="shared" si="3"/>
        <v/>
      </c>
      <c r="Q130" s="115" t="str">
        <f t="shared" si="4"/>
        <v/>
      </c>
      <c r="R130" s="15" t="str">
        <f t="shared" si="5"/>
        <v/>
      </c>
      <c r="S130" s="31"/>
      <c r="T130" s="116"/>
      <c r="U130" s="116"/>
      <c r="V130" s="30"/>
    </row>
    <row r="131" spans="1:22" ht="16.25" customHeight="1">
      <c r="A131" s="14"/>
      <c r="B131" s="105"/>
      <c r="C131" s="102"/>
      <c r="D131" s="100" t="str">
        <f>IFERROR(INDEX('Equipment List'!$B$2:$B$2038,MATCH(E131,'Equipment List'!$A$2:$A$2038,0)),"")</f>
        <v/>
      </c>
      <c r="E131" s="119"/>
      <c r="F131" s="111"/>
      <c r="G131" s="105"/>
      <c r="H131" s="165"/>
      <c r="I131" s="166"/>
      <c r="J131" s="167"/>
      <c r="K131" s="103"/>
      <c r="L131" s="103"/>
      <c r="M131" s="103"/>
      <c r="N131" s="103"/>
      <c r="O131" s="113" t="str" cm="1">
        <f t="array" ref="O131">IFERROR(INDEX($D$12:$D$1000,MATCH(0,COUNTIF($O$11:O130,$D$12:$D$1000&amp;"")+IF($D$12:$D$1000="",1,0),0)),"")</f>
        <v/>
      </c>
      <c r="P131" s="114" t="str">
        <f t="shared" si="3"/>
        <v/>
      </c>
      <c r="Q131" s="115" t="str">
        <f t="shared" si="4"/>
        <v/>
      </c>
      <c r="R131" s="15" t="str">
        <f t="shared" si="5"/>
        <v/>
      </c>
      <c r="S131" s="31"/>
      <c r="T131" s="116"/>
      <c r="U131" s="116"/>
      <c r="V131" s="30"/>
    </row>
    <row r="132" spans="1:22" ht="16.25" customHeight="1">
      <c r="A132" s="14"/>
      <c r="B132" s="103"/>
      <c r="C132" s="102"/>
      <c r="D132" s="100" t="str">
        <f>IFERROR(INDEX('Equipment List'!$B$2:$B$2038,MATCH(E132,'Equipment List'!$A$2:$A$2038,0)),"")</f>
        <v/>
      </c>
      <c r="E132" s="119"/>
      <c r="F132" s="108"/>
      <c r="G132" s="103"/>
      <c r="H132" s="165"/>
      <c r="I132" s="166"/>
      <c r="J132" s="167"/>
      <c r="K132" s="103"/>
      <c r="L132" s="103"/>
      <c r="M132" s="103"/>
      <c r="N132" s="103"/>
      <c r="O132" s="113" t="str" cm="1">
        <f t="array" ref="O132">IFERROR(INDEX($D$12:$D$1000,MATCH(0,COUNTIF($O$11:O131,$D$12:$D$1000&amp;"")+IF($D$12:$D$1000="",1,0),0)),"")</f>
        <v/>
      </c>
      <c r="P132" s="114" t="str">
        <f t="shared" si="3"/>
        <v/>
      </c>
      <c r="Q132" s="115" t="str">
        <f t="shared" si="4"/>
        <v/>
      </c>
      <c r="R132" s="15" t="str">
        <f t="shared" si="5"/>
        <v/>
      </c>
      <c r="S132" s="31"/>
      <c r="T132" s="116"/>
      <c r="U132" s="116"/>
      <c r="V132" s="30"/>
    </row>
    <row r="133" spans="1:22" ht="16.25" customHeight="1">
      <c r="A133" s="14"/>
      <c r="B133" s="105"/>
      <c r="C133" s="102"/>
      <c r="D133" s="100" t="str">
        <f>IFERROR(INDEX('Equipment List'!$B$2:$B$2038,MATCH(E133,'Equipment List'!$A$2:$A$2038,0)),"")</f>
        <v/>
      </c>
      <c r="E133" s="119"/>
      <c r="F133" s="111"/>
      <c r="G133" s="105"/>
      <c r="H133" s="165"/>
      <c r="I133" s="166"/>
      <c r="J133" s="167"/>
      <c r="K133" s="103"/>
      <c r="L133" s="103"/>
      <c r="M133" s="103"/>
      <c r="N133" s="103"/>
      <c r="O133" s="113" t="str" cm="1">
        <f t="array" ref="O133">IFERROR(INDEX($D$12:$D$1000,MATCH(0,COUNTIF($O$11:O132,$D$12:$D$1000&amp;"")+IF($D$12:$D$1000="",1,0),0)),"")</f>
        <v/>
      </c>
      <c r="P133" s="114" t="str">
        <f t="shared" si="3"/>
        <v/>
      </c>
      <c r="Q133" s="115" t="str">
        <f t="shared" si="4"/>
        <v/>
      </c>
      <c r="R133" s="15" t="str">
        <f t="shared" si="5"/>
        <v/>
      </c>
      <c r="S133" s="31"/>
      <c r="T133" s="116"/>
      <c r="U133" s="116"/>
      <c r="V133" s="30"/>
    </row>
    <row r="134" spans="1:22" ht="16.25" customHeight="1">
      <c r="A134" s="14"/>
      <c r="B134" s="103"/>
      <c r="C134" s="102"/>
      <c r="D134" s="100" t="str">
        <f>IFERROR(INDEX('Equipment List'!$B$2:$B$2038,MATCH(E134,'Equipment List'!$A$2:$A$2038,0)),"")</f>
        <v/>
      </c>
      <c r="E134" s="119"/>
      <c r="F134" s="108"/>
      <c r="G134" s="103"/>
      <c r="H134" s="165"/>
      <c r="I134" s="166"/>
      <c r="J134" s="167"/>
      <c r="K134" s="103"/>
      <c r="L134" s="103"/>
      <c r="M134" s="103"/>
      <c r="N134" s="103"/>
      <c r="O134" s="113" t="str" cm="1">
        <f t="array" ref="O134">IFERROR(INDEX($D$12:$D$1000,MATCH(0,COUNTIF($O$11:O133,$D$12:$D$1000&amp;"")+IF($D$12:$D$1000="",1,0),0)),"")</f>
        <v/>
      </c>
      <c r="P134" s="114" t="str">
        <f t="shared" si="3"/>
        <v/>
      </c>
      <c r="Q134" s="115" t="str">
        <f t="shared" si="4"/>
        <v/>
      </c>
      <c r="R134" s="15" t="str">
        <f t="shared" si="5"/>
        <v/>
      </c>
      <c r="S134" s="31"/>
      <c r="T134" s="116"/>
      <c r="U134" s="116"/>
      <c r="V134" s="30"/>
    </row>
    <row r="135" spans="1:22" ht="16.25" customHeight="1">
      <c r="A135" s="14"/>
      <c r="B135" s="105"/>
      <c r="C135" s="102"/>
      <c r="D135" s="100" t="str">
        <f>IFERROR(INDEX('Equipment List'!$B$2:$B$2038,MATCH(E135,'Equipment List'!$A$2:$A$2038,0)),"")</f>
        <v/>
      </c>
      <c r="E135" s="119"/>
      <c r="F135" s="111"/>
      <c r="G135" s="105"/>
      <c r="H135" s="165"/>
      <c r="I135" s="166"/>
      <c r="J135" s="167"/>
      <c r="K135" s="103"/>
      <c r="L135" s="103"/>
      <c r="M135" s="103"/>
      <c r="N135" s="103"/>
      <c r="O135" s="113" t="str" cm="1">
        <f t="array" ref="O135">IFERROR(INDEX($D$12:$D$1000,MATCH(0,COUNTIF($O$11:O134,$D$12:$D$1000&amp;"")+IF($D$12:$D$1000="",1,0),0)),"")</f>
        <v/>
      </c>
      <c r="P135" s="114" t="str">
        <f t="shared" si="3"/>
        <v/>
      </c>
      <c r="Q135" s="115" t="str">
        <f t="shared" si="4"/>
        <v/>
      </c>
      <c r="R135" s="15" t="str">
        <f t="shared" si="5"/>
        <v/>
      </c>
      <c r="S135" s="31"/>
      <c r="T135" s="116"/>
      <c r="U135" s="116"/>
      <c r="V135" s="30"/>
    </row>
    <row r="136" spans="1:22" ht="16.25" customHeight="1">
      <c r="A136" s="14"/>
      <c r="B136" s="103"/>
      <c r="C136" s="102"/>
      <c r="D136" s="100" t="str">
        <f>IFERROR(INDEX('Equipment List'!$B$2:$B$2038,MATCH(E136,'Equipment List'!$A$2:$A$2038,0)),"")</f>
        <v/>
      </c>
      <c r="E136" s="119"/>
      <c r="F136" s="108"/>
      <c r="G136" s="103"/>
      <c r="H136" s="165"/>
      <c r="I136" s="166"/>
      <c r="J136" s="167"/>
      <c r="K136" s="103"/>
      <c r="L136" s="103"/>
      <c r="M136" s="103"/>
      <c r="N136" s="103"/>
      <c r="O136" s="113" t="str" cm="1">
        <f t="array" ref="O136">IFERROR(INDEX($D$12:$D$1000,MATCH(0,COUNTIF($O$11:O135,$D$12:$D$1000&amp;"")+IF($D$12:$D$1000="",1,0),0)),"")</f>
        <v/>
      </c>
      <c r="P136" s="114" t="str">
        <f t="shared" si="3"/>
        <v/>
      </c>
      <c r="Q136" s="115" t="str">
        <f t="shared" si="4"/>
        <v/>
      </c>
      <c r="R136" s="15" t="str">
        <f t="shared" si="5"/>
        <v/>
      </c>
      <c r="S136" s="31"/>
      <c r="T136" s="116"/>
      <c r="U136" s="116"/>
      <c r="V136" s="30"/>
    </row>
    <row r="137" spans="1:22" ht="16.25" customHeight="1">
      <c r="A137" s="14"/>
      <c r="B137" s="105"/>
      <c r="C137" s="102"/>
      <c r="D137" s="100" t="str">
        <f>IFERROR(INDEX('Equipment List'!$B$2:$B$2038,MATCH(E137,'Equipment List'!$A$2:$A$2038,0)),"")</f>
        <v/>
      </c>
      <c r="E137" s="119"/>
      <c r="F137" s="111"/>
      <c r="G137" s="105"/>
      <c r="H137" s="165"/>
      <c r="I137" s="166"/>
      <c r="J137" s="167"/>
      <c r="K137" s="103"/>
      <c r="L137" s="103"/>
      <c r="M137" s="103"/>
      <c r="N137" s="103"/>
      <c r="O137" s="113" t="str" cm="1">
        <f t="array" ref="O137">IFERROR(INDEX($D$12:$D$1000,MATCH(0,COUNTIF($O$11:O136,$D$12:$D$1000&amp;"")+IF($D$12:$D$1000="",1,0),0)),"")</f>
        <v/>
      </c>
      <c r="P137" s="114" t="str">
        <f t="shared" si="3"/>
        <v/>
      </c>
      <c r="Q137" s="115" t="str">
        <f t="shared" si="4"/>
        <v/>
      </c>
      <c r="R137" s="15" t="str">
        <f t="shared" si="5"/>
        <v/>
      </c>
      <c r="S137" s="31"/>
      <c r="T137" s="116"/>
      <c r="U137" s="116"/>
      <c r="V137" s="30"/>
    </row>
    <row r="138" spans="1:22" ht="16.25" customHeight="1">
      <c r="A138" s="14"/>
      <c r="B138" s="103"/>
      <c r="C138" s="102"/>
      <c r="D138" s="100" t="str">
        <f>IFERROR(INDEX('Equipment List'!$B$2:$B$2038,MATCH(E138,'Equipment List'!$A$2:$A$2038,0)),"")</f>
        <v/>
      </c>
      <c r="E138" s="119"/>
      <c r="F138" s="108"/>
      <c r="G138" s="103"/>
      <c r="H138" s="165"/>
      <c r="I138" s="166"/>
      <c r="J138" s="167"/>
      <c r="K138" s="103"/>
      <c r="L138" s="103"/>
      <c r="M138" s="103"/>
      <c r="N138" s="103"/>
      <c r="O138" s="113" t="str" cm="1">
        <f t="array" ref="O138">IFERROR(INDEX($D$12:$D$1000,MATCH(0,COUNTIF($O$11:O137,$D$12:$D$1000&amp;"")+IF($D$12:$D$1000="",1,0),0)),"")</f>
        <v/>
      </c>
      <c r="P138" s="114" t="str">
        <f t="shared" si="3"/>
        <v/>
      </c>
      <c r="Q138" s="115" t="str">
        <f t="shared" si="4"/>
        <v/>
      </c>
      <c r="R138" s="15" t="str">
        <f t="shared" si="5"/>
        <v/>
      </c>
      <c r="S138" s="31"/>
      <c r="T138" s="116"/>
      <c r="U138" s="116"/>
      <c r="V138" s="30"/>
    </row>
    <row r="139" spans="1:22" ht="16.25" customHeight="1">
      <c r="A139" s="14"/>
      <c r="B139" s="105"/>
      <c r="C139" s="102"/>
      <c r="D139" s="100" t="str">
        <f>IFERROR(INDEX('Equipment List'!$B$2:$B$2038,MATCH(E139,'Equipment List'!$A$2:$A$2038,0)),"")</f>
        <v/>
      </c>
      <c r="E139" s="119"/>
      <c r="F139" s="111"/>
      <c r="G139" s="105"/>
      <c r="H139" s="165"/>
      <c r="I139" s="166"/>
      <c r="J139" s="167"/>
      <c r="K139" s="103"/>
      <c r="L139" s="103"/>
      <c r="M139" s="103"/>
      <c r="N139" s="103"/>
      <c r="O139" s="113" t="str" cm="1">
        <f t="array" ref="O139">IFERROR(INDEX($D$12:$D$1000,MATCH(0,COUNTIF($O$11:O138,$D$12:$D$1000&amp;"")+IF($D$12:$D$1000="",1,0),0)),"")</f>
        <v/>
      </c>
      <c r="P139" s="114" t="str">
        <f t="shared" si="3"/>
        <v/>
      </c>
      <c r="Q139" s="115" t="str">
        <f t="shared" si="4"/>
        <v/>
      </c>
      <c r="R139" s="15" t="str">
        <f t="shared" si="5"/>
        <v/>
      </c>
      <c r="S139" s="31"/>
      <c r="T139" s="116"/>
      <c r="U139" s="116"/>
      <c r="V139" s="30"/>
    </row>
    <row r="140" spans="1:22" ht="16.25" customHeight="1">
      <c r="A140" s="14"/>
      <c r="B140" s="103"/>
      <c r="C140" s="102"/>
      <c r="D140" s="100" t="str">
        <f>IFERROR(INDEX('Equipment List'!$B$2:$B$2038,MATCH(E140,'Equipment List'!$A$2:$A$2038,0)),"")</f>
        <v/>
      </c>
      <c r="E140" s="119"/>
      <c r="F140" s="108"/>
      <c r="G140" s="103"/>
      <c r="H140" s="165"/>
      <c r="I140" s="166"/>
      <c r="J140" s="167"/>
      <c r="K140" s="103"/>
      <c r="L140" s="103"/>
      <c r="M140" s="103"/>
      <c r="N140" s="103"/>
      <c r="O140" s="113" t="str" cm="1">
        <f t="array" ref="O140">IFERROR(INDEX($D$12:$D$1000,MATCH(0,COUNTIF($O$11:O139,$D$12:$D$1000&amp;"")+IF($D$12:$D$1000="",1,0),0)),"")</f>
        <v/>
      </c>
      <c r="P140" s="114" t="str">
        <f t="shared" ref="P140:P203" si="6">IF(O140="","",COUNTIF($D$12:$D$1000,$O140))</f>
        <v/>
      </c>
      <c r="Q140" s="115" t="str">
        <f t="shared" ref="Q140:Q203" si="7">IF($O140="","",SUMIF($D$12:$D$1000,$O140,H$12:H$1000))</f>
        <v/>
      </c>
      <c r="R140" s="15" t="str">
        <f t="shared" ref="R140:R203" si="8">IF($O140="","",SUMIF($D$12:$D$1000,$O140,M$12:M$1000))</f>
        <v/>
      </c>
      <c r="S140" s="31"/>
      <c r="T140" s="116"/>
      <c r="U140" s="116"/>
      <c r="V140" s="30"/>
    </row>
    <row r="141" spans="1:22" ht="16.25" customHeight="1">
      <c r="A141" s="14"/>
      <c r="B141" s="105"/>
      <c r="C141" s="102"/>
      <c r="D141" s="100" t="str">
        <f>IFERROR(INDEX('Equipment List'!$B$2:$B$2038,MATCH(E141,'Equipment List'!$A$2:$A$2038,0)),"")</f>
        <v/>
      </c>
      <c r="E141" s="119"/>
      <c r="F141" s="111"/>
      <c r="G141" s="105"/>
      <c r="H141" s="165"/>
      <c r="I141" s="166"/>
      <c r="J141" s="167"/>
      <c r="K141" s="103"/>
      <c r="L141" s="103"/>
      <c r="M141" s="103"/>
      <c r="N141" s="103"/>
      <c r="O141" s="113" t="str" cm="1">
        <f t="array" ref="O141">IFERROR(INDEX($D$12:$D$1000,MATCH(0,COUNTIF($O$11:O140,$D$12:$D$1000&amp;"")+IF($D$12:$D$1000="",1,0),0)),"")</f>
        <v/>
      </c>
      <c r="P141" s="114" t="str">
        <f t="shared" si="6"/>
        <v/>
      </c>
      <c r="Q141" s="115" t="str">
        <f t="shared" si="7"/>
        <v/>
      </c>
      <c r="R141" s="15" t="str">
        <f t="shared" si="8"/>
        <v/>
      </c>
      <c r="S141" s="31"/>
      <c r="T141" s="116"/>
      <c r="U141" s="116"/>
      <c r="V141" s="30"/>
    </row>
    <row r="142" spans="1:22" ht="16.25" customHeight="1">
      <c r="A142" s="14"/>
      <c r="B142" s="103"/>
      <c r="C142" s="102"/>
      <c r="D142" s="100" t="str">
        <f>IFERROR(INDEX('Equipment List'!$B$2:$B$2038,MATCH(E142,'Equipment List'!$A$2:$A$2038,0)),"")</f>
        <v/>
      </c>
      <c r="E142" s="119"/>
      <c r="F142" s="108"/>
      <c r="G142" s="103"/>
      <c r="H142" s="165"/>
      <c r="I142" s="166"/>
      <c r="J142" s="167"/>
      <c r="K142" s="103"/>
      <c r="L142" s="103"/>
      <c r="M142" s="103"/>
      <c r="N142" s="103"/>
      <c r="O142" s="113" t="str" cm="1">
        <f t="array" ref="O142">IFERROR(INDEX($D$12:$D$1000,MATCH(0,COUNTIF($O$11:O141,$D$12:$D$1000&amp;"")+IF($D$12:$D$1000="",1,0),0)),"")</f>
        <v/>
      </c>
      <c r="P142" s="114" t="str">
        <f t="shared" si="6"/>
        <v/>
      </c>
      <c r="Q142" s="115" t="str">
        <f t="shared" si="7"/>
        <v/>
      </c>
      <c r="R142" s="15" t="str">
        <f t="shared" si="8"/>
        <v/>
      </c>
      <c r="S142" s="31"/>
      <c r="T142" s="116"/>
      <c r="U142" s="116"/>
      <c r="V142" s="30"/>
    </row>
    <row r="143" spans="1:22" ht="16.25" customHeight="1">
      <c r="A143" s="14"/>
      <c r="B143" s="105"/>
      <c r="C143" s="102"/>
      <c r="D143" s="100" t="str">
        <f>IFERROR(INDEX('Equipment List'!$B$2:$B$2038,MATCH(E143,'Equipment List'!$A$2:$A$2038,0)),"")</f>
        <v/>
      </c>
      <c r="E143" s="119"/>
      <c r="F143" s="111"/>
      <c r="G143" s="105"/>
      <c r="H143" s="165"/>
      <c r="I143" s="166"/>
      <c r="J143" s="167"/>
      <c r="K143" s="103"/>
      <c r="L143" s="103"/>
      <c r="M143" s="103"/>
      <c r="N143" s="103"/>
      <c r="O143" s="113" t="str" cm="1">
        <f t="array" ref="O143">IFERROR(INDEX($D$12:$D$1000,MATCH(0,COUNTIF($O$11:O142,$D$12:$D$1000&amp;"")+IF($D$12:$D$1000="",1,0),0)),"")</f>
        <v/>
      </c>
      <c r="P143" s="114" t="str">
        <f t="shared" si="6"/>
        <v/>
      </c>
      <c r="Q143" s="115" t="str">
        <f t="shared" si="7"/>
        <v/>
      </c>
      <c r="R143" s="15" t="str">
        <f t="shared" si="8"/>
        <v/>
      </c>
      <c r="S143" s="31"/>
      <c r="T143" s="116"/>
      <c r="U143" s="116"/>
      <c r="V143" s="30"/>
    </row>
    <row r="144" spans="1:22" ht="16.25" customHeight="1">
      <c r="A144" s="14"/>
      <c r="B144" s="103"/>
      <c r="C144" s="102"/>
      <c r="D144" s="100" t="str">
        <f>IFERROR(INDEX('Equipment List'!$B$2:$B$2038,MATCH(E144,'Equipment List'!$A$2:$A$2038,0)),"")</f>
        <v/>
      </c>
      <c r="E144" s="119"/>
      <c r="F144" s="108"/>
      <c r="G144" s="103"/>
      <c r="H144" s="165"/>
      <c r="I144" s="166"/>
      <c r="J144" s="167"/>
      <c r="K144" s="103"/>
      <c r="L144" s="103"/>
      <c r="M144" s="103"/>
      <c r="N144" s="103"/>
      <c r="O144" s="113" t="str" cm="1">
        <f t="array" ref="O144">IFERROR(INDEX($D$12:$D$1000,MATCH(0,COUNTIF($O$11:O143,$D$12:$D$1000&amp;"")+IF($D$12:$D$1000="",1,0),0)),"")</f>
        <v/>
      </c>
      <c r="P144" s="114" t="str">
        <f t="shared" si="6"/>
        <v/>
      </c>
      <c r="Q144" s="115" t="str">
        <f t="shared" si="7"/>
        <v/>
      </c>
      <c r="R144" s="15" t="str">
        <f t="shared" si="8"/>
        <v/>
      </c>
      <c r="S144" s="31"/>
      <c r="T144" s="116"/>
      <c r="U144" s="116"/>
      <c r="V144" s="30"/>
    </row>
    <row r="145" spans="1:22" ht="16.25" customHeight="1">
      <c r="A145" s="14"/>
      <c r="B145" s="105"/>
      <c r="C145" s="102"/>
      <c r="D145" s="100" t="str">
        <f>IFERROR(INDEX('Equipment List'!$B$2:$B$2038,MATCH(E145,'Equipment List'!$A$2:$A$2038,0)),"")</f>
        <v/>
      </c>
      <c r="E145" s="119"/>
      <c r="F145" s="111"/>
      <c r="G145" s="105"/>
      <c r="H145" s="165"/>
      <c r="I145" s="166"/>
      <c r="J145" s="167"/>
      <c r="K145" s="103"/>
      <c r="L145" s="103"/>
      <c r="M145" s="103"/>
      <c r="N145" s="103"/>
      <c r="O145" s="113" t="str" cm="1">
        <f t="array" ref="O145">IFERROR(INDEX($D$12:$D$1000,MATCH(0,COUNTIF($O$11:O144,$D$12:$D$1000&amp;"")+IF($D$12:$D$1000="",1,0),0)),"")</f>
        <v/>
      </c>
      <c r="P145" s="114" t="str">
        <f t="shared" si="6"/>
        <v/>
      </c>
      <c r="Q145" s="115" t="str">
        <f t="shared" si="7"/>
        <v/>
      </c>
      <c r="R145" s="15" t="str">
        <f t="shared" si="8"/>
        <v/>
      </c>
      <c r="S145" s="31"/>
      <c r="T145" s="116"/>
      <c r="U145" s="116"/>
      <c r="V145" s="30"/>
    </row>
    <row r="146" spans="1:22" ht="16.25" customHeight="1">
      <c r="A146" s="14"/>
      <c r="B146" s="103"/>
      <c r="C146" s="102"/>
      <c r="D146" s="100" t="str">
        <f>IFERROR(INDEX('Equipment List'!$B$2:$B$2038,MATCH(E146,'Equipment List'!$A$2:$A$2038,0)),"")</f>
        <v/>
      </c>
      <c r="E146" s="119"/>
      <c r="F146" s="108"/>
      <c r="G146" s="103"/>
      <c r="H146" s="165"/>
      <c r="I146" s="166"/>
      <c r="J146" s="167"/>
      <c r="K146" s="103"/>
      <c r="L146" s="103"/>
      <c r="M146" s="103"/>
      <c r="N146" s="103"/>
      <c r="O146" s="113" t="str" cm="1">
        <f t="array" ref="O146">IFERROR(INDEX($D$12:$D$1000,MATCH(0,COUNTIF($O$11:O145,$D$12:$D$1000&amp;"")+IF($D$12:$D$1000="",1,0),0)),"")</f>
        <v/>
      </c>
      <c r="P146" s="114" t="str">
        <f t="shared" si="6"/>
        <v/>
      </c>
      <c r="Q146" s="115" t="str">
        <f t="shared" si="7"/>
        <v/>
      </c>
      <c r="R146" s="15" t="str">
        <f t="shared" si="8"/>
        <v/>
      </c>
      <c r="S146" s="31"/>
      <c r="T146" s="116"/>
      <c r="U146" s="116"/>
      <c r="V146" s="30"/>
    </row>
    <row r="147" spans="1:22" ht="16.25" customHeight="1">
      <c r="A147" s="14"/>
      <c r="B147" s="105"/>
      <c r="C147" s="102"/>
      <c r="D147" s="100" t="str">
        <f>IFERROR(INDEX('Equipment List'!$B$2:$B$2038,MATCH(E147,'Equipment List'!$A$2:$A$2038,0)),"")</f>
        <v/>
      </c>
      <c r="E147" s="119"/>
      <c r="F147" s="111"/>
      <c r="G147" s="105"/>
      <c r="H147" s="165"/>
      <c r="I147" s="166"/>
      <c r="J147" s="167"/>
      <c r="K147" s="103"/>
      <c r="L147" s="103"/>
      <c r="M147" s="103"/>
      <c r="N147" s="103"/>
      <c r="O147" s="113" t="str" cm="1">
        <f t="array" ref="O147">IFERROR(INDEX($D$12:$D$1000,MATCH(0,COUNTIF($O$11:O146,$D$12:$D$1000&amp;"")+IF($D$12:$D$1000="",1,0),0)),"")</f>
        <v/>
      </c>
      <c r="P147" s="114" t="str">
        <f t="shared" si="6"/>
        <v/>
      </c>
      <c r="Q147" s="115" t="str">
        <f t="shared" si="7"/>
        <v/>
      </c>
      <c r="R147" s="15" t="str">
        <f t="shared" si="8"/>
        <v/>
      </c>
      <c r="S147" s="31"/>
      <c r="T147" s="116"/>
      <c r="U147" s="116"/>
      <c r="V147" s="30"/>
    </row>
    <row r="148" spans="1:22" ht="16.25" customHeight="1">
      <c r="A148" s="14"/>
      <c r="B148" s="103"/>
      <c r="C148" s="102"/>
      <c r="D148" s="100" t="str">
        <f>IFERROR(INDEX('Equipment List'!$B$2:$B$2038,MATCH(E148,'Equipment List'!$A$2:$A$2038,0)),"")</f>
        <v/>
      </c>
      <c r="E148" s="119"/>
      <c r="F148" s="108"/>
      <c r="G148" s="103"/>
      <c r="H148" s="165"/>
      <c r="I148" s="166"/>
      <c r="J148" s="167"/>
      <c r="K148" s="103"/>
      <c r="L148" s="103"/>
      <c r="M148" s="103"/>
      <c r="N148" s="103"/>
      <c r="O148" s="113" t="str" cm="1">
        <f t="array" ref="O148">IFERROR(INDEX($D$12:$D$1000,MATCH(0,COUNTIF($O$11:O147,$D$12:$D$1000&amp;"")+IF($D$12:$D$1000="",1,0),0)),"")</f>
        <v/>
      </c>
      <c r="P148" s="114" t="str">
        <f t="shared" si="6"/>
        <v/>
      </c>
      <c r="Q148" s="115" t="str">
        <f t="shared" si="7"/>
        <v/>
      </c>
      <c r="R148" s="15" t="str">
        <f t="shared" si="8"/>
        <v/>
      </c>
      <c r="S148" s="31"/>
      <c r="T148" s="116"/>
      <c r="U148" s="116"/>
      <c r="V148" s="30"/>
    </row>
    <row r="149" spans="1:22" ht="16.25" customHeight="1">
      <c r="A149" s="14"/>
      <c r="B149" s="105"/>
      <c r="C149" s="102"/>
      <c r="D149" s="100" t="str">
        <f>IFERROR(INDEX('Equipment List'!$B$2:$B$2038,MATCH(E149,'Equipment List'!$A$2:$A$2038,0)),"")</f>
        <v/>
      </c>
      <c r="E149" s="119"/>
      <c r="F149" s="111"/>
      <c r="G149" s="105"/>
      <c r="H149" s="165"/>
      <c r="I149" s="166"/>
      <c r="J149" s="167"/>
      <c r="K149" s="103"/>
      <c r="L149" s="103"/>
      <c r="M149" s="103"/>
      <c r="N149" s="103"/>
      <c r="O149" s="113" t="str" cm="1">
        <f t="array" ref="O149">IFERROR(INDEX($D$12:$D$1000,MATCH(0,COUNTIF($O$11:O148,$D$12:$D$1000&amp;"")+IF($D$12:$D$1000="",1,0),0)),"")</f>
        <v/>
      </c>
      <c r="P149" s="114" t="str">
        <f t="shared" si="6"/>
        <v/>
      </c>
      <c r="Q149" s="115" t="str">
        <f t="shared" si="7"/>
        <v/>
      </c>
      <c r="R149" s="15" t="str">
        <f t="shared" si="8"/>
        <v/>
      </c>
      <c r="S149" s="31"/>
      <c r="T149" s="116"/>
      <c r="U149" s="116"/>
      <c r="V149" s="30"/>
    </row>
    <row r="150" spans="1:22" ht="16.25" customHeight="1">
      <c r="A150" s="14"/>
      <c r="B150" s="103"/>
      <c r="C150" s="102"/>
      <c r="D150" s="100" t="str">
        <f>IFERROR(INDEX('Equipment List'!$B$2:$B$2038,MATCH(E150,'Equipment List'!$A$2:$A$2038,0)),"")</f>
        <v/>
      </c>
      <c r="E150" s="119"/>
      <c r="F150" s="108"/>
      <c r="G150" s="103"/>
      <c r="H150" s="165"/>
      <c r="I150" s="166"/>
      <c r="J150" s="167"/>
      <c r="K150" s="103"/>
      <c r="L150" s="103"/>
      <c r="M150" s="103"/>
      <c r="N150" s="103"/>
      <c r="O150" s="113" t="str" cm="1">
        <f t="array" ref="O150">IFERROR(INDEX($D$12:$D$1000,MATCH(0,COUNTIF($O$11:O149,$D$12:$D$1000&amp;"")+IF($D$12:$D$1000="",1,0),0)),"")</f>
        <v/>
      </c>
      <c r="P150" s="114" t="str">
        <f t="shared" si="6"/>
        <v/>
      </c>
      <c r="Q150" s="115" t="str">
        <f t="shared" si="7"/>
        <v/>
      </c>
      <c r="R150" s="15" t="str">
        <f t="shared" si="8"/>
        <v/>
      </c>
      <c r="S150" s="31"/>
      <c r="T150" s="116"/>
      <c r="U150" s="116"/>
      <c r="V150" s="30"/>
    </row>
    <row r="151" spans="1:22" ht="16.25" customHeight="1">
      <c r="A151" s="14"/>
      <c r="B151" s="105"/>
      <c r="C151" s="102"/>
      <c r="D151" s="100" t="str">
        <f>IFERROR(INDEX('Equipment List'!$B$2:$B$2038,MATCH(E151,'Equipment List'!$A$2:$A$2038,0)),"")</f>
        <v/>
      </c>
      <c r="E151" s="119"/>
      <c r="F151" s="111"/>
      <c r="G151" s="105"/>
      <c r="H151" s="165"/>
      <c r="I151" s="166"/>
      <c r="J151" s="167"/>
      <c r="K151" s="103"/>
      <c r="L151" s="103"/>
      <c r="M151" s="103"/>
      <c r="N151" s="103"/>
      <c r="O151" s="113" t="str" cm="1">
        <f t="array" ref="O151">IFERROR(INDEX($D$12:$D$1000,MATCH(0,COUNTIF($O$11:O150,$D$12:$D$1000&amp;"")+IF($D$12:$D$1000="",1,0),0)),"")</f>
        <v/>
      </c>
      <c r="P151" s="114" t="str">
        <f t="shared" si="6"/>
        <v/>
      </c>
      <c r="Q151" s="115" t="str">
        <f t="shared" si="7"/>
        <v/>
      </c>
      <c r="R151" s="15" t="str">
        <f t="shared" si="8"/>
        <v/>
      </c>
      <c r="S151" s="31"/>
      <c r="T151" s="116"/>
      <c r="U151" s="116"/>
      <c r="V151" s="30"/>
    </row>
    <row r="152" spans="1:22" ht="16.25" customHeight="1">
      <c r="A152" s="14"/>
      <c r="B152" s="103"/>
      <c r="C152" s="102"/>
      <c r="D152" s="100" t="str">
        <f>IFERROR(INDEX('Equipment List'!$B$2:$B$2038,MATCH(E152,'Equipment List'!$A$2:$A$2038,0)),"")</f>
        <v/>
      </c>
      <c r="E152" s="119"/>
      <c r="F152" s="108"/>
      <c r="G152" s="103"/>
      <c r="H152" s="165"/>
      <c r="I152" s="166"/>
      <c r="J152" s="167"/>
      <c r="K152" s="103"/>
      <c r="L152" s="103"/>
      <c r="M152" s="103"/>
      <c r="N152" s="103"/>
      <c r="O152" s="113" t="str" cm="1">
        <f t="array" ref="O152">IFERROR(INDEX($D$12:$D$1000,MATCH(0,COUNTIF($O$11:O151,$D$12:$D$1000&amp;"")+IF($D$12:$D$1000="",1,0),0)),"")</f>
        <v/>
      </c>
      <c r="P152" s="114" t="str">
        <f t="shared" si="6"/>
        <v/>
      </c>
      <c r="Q152" s="115" t="str">
        <f t="shared" si="7"/>
        <v/>
      </c>
      <c r="R152" s="15" t="str">
        <f t="shared" si="8"/>
        <v/>
      </c>
      <c r="S152" s="31"/>
      <c r="T152" s="116"/>
      <c r="U152" s="116"/>
      <c r="V152" s="30"/>
    </row>
    <row r="153" spans="1:22" ht="16.25" customHeight="1">
      <c r="A153" s="14"/>
      <c r="B153" s="105"/>
      <c r="C153" s="102"/>
      <c r="D153" s="100" t="str">
        <f>IFERROR(INDEX('Equipment List'!$B$2:$B$2038,MATCH(E153,'Equipment List'!$A$2:$A$2038,0)),"")</f>
        <v/>
      </c>
      <c r="E153" s="119"/>
      <c r="F153" s="111"/>
      <c r="G153" s="105"/>
      <c r="H153" s="165"/>
      <c r="I153" s="166"/>
      <c r="J153" s="167"/>
      <c r="K153" s="103"/>
      <c r="L153" s="103"/>
      <c r="M153" s="103"/>
      <c r="N153" s="103"/>
      <c r="O153" s="113" t="str" cm="1">
        <f t="array" ref="O153">IFERROR(INDEX($D$12:$D$1000,MATCH(0,COUNTIF($O$11:O152,$D$12:$D$1000&amp;"")+IF($D$12:$D$1000="",1,0),0)),"")</f>
        <v/>
      </c>
      <c r="P153" s="114" t="str">
        <f t="shared" si="6"/>
        <v/>
      </c>
      <c r="Q153" s="115" t="str">
        <f t="shared" si="7"/>
        <v/>
      </c>
      <c r="R153" s="15" t="str">
        <f t="shared" si="8"/>
        <v/>
      </c>
      <c r="S153" s="31"/>
      <c r="T153" s="116"/>
      <c r="U153" s="116"/>
      <c r="V153" s="30"/>
    </row>
    <row r="154" spans="1:22" ht="16.25" customHeight="1">
      <c r="A154" s="14"/>
      <c r="B154" s="103"/>
      <c r="C154" s="102"/>
      <c r="D154" s="100" t="str">
        <f>IFERROR(INDEX('Equipment List'!$B$2:$B$2038,MATCH(E154,'Equipment List'!$A$2:$A$2038,0)),"")</f>
        <v/>
      </c>
      <c r="E154" s="119"/>
      <c r="F154" s="108"/>
      <c r="G154" s="103"/>
      <c r="H154" s="165"/>
      <c r="I154" s="166"/>
      <c r="J154" s="167"/>
      <c r="K154" s="103"/>
      <c r="L154" s="103"/>
      <c r="M154" s="103"/>
      <c r="N154" s="103"/>
      <c r="O154" s="113" t="str" cm="1">
        <f t="array" ref="O154">IFERROR(INDEX($D$12:$D$1000,MATCH(0,COUNTIF($O$11:O153,$D$12:$D$1000&amp;"")+IF($D$12:$D$1000="",1,0),0)),"")</f>
        <v/>
      </c>
      <c r="P154" s="114" t="str">
        <f t="shared" si="6"/>
        <v/>
      </c>
      <c r="Q154" s="115" t="str">
        <f t="shared" si="7"/>
        <v/>
      </c>
      <c r="R154" s="15" t="str">
        <f t="shared" si="8"/>
        <v/>
      </c>
      <c r="S154" s="31"/>
      <c r="T154" s="116"/>
      <c r="U154" s="116"/>
      <c r="V154" s="30"/>
    </row>
    <row r="155" spans="1:22" ht="16.25" customHeight="1">
      <c r="A155" s="14"/>
      <c r="B155" s="105"/>
      <c r="C155" s="102"/>
      <c r="D155" s="100" t="str">
        <f>IFERROR(INDEX('Equipment List'!$B$2:$B$2038,MATCH(E155,'Equipment List'!$A$2:$A$2038,0)),"")</f>
        <v/>
      </c>
      <c r="E155" s="119"/>
      <c r="F155" s="110"/>
      <c r="G155" s="104"/>
      <c r="H155" s="165"/>
      <c r="I155" s="166"/>
      <c r="J155" s="167"/>
      <c r="K155" s="129"/>
      <c r="L155" s="127"/>
      <c r="M155" s="129"/>
      <c r="N155" s="103"/>
      <c r="O155" s="113" t="str" cm="1">
        <f t="array" ref="O155">IFERROR(INDEX($D$12:$D$1000,MATCH(0,COUNTIF($O$11:O154,$D$12:$D$1000&amp;"")+IF($D$12:$D$1000="",1,0),0)),"")</f>
        <v/>
      </c>
      <c r="P155" s="114" t="str">
        <f t="shared" si="6"/>
        <v/>
      </c>
      <c r="Q155" s="115" t="str">
        <f t="shared" si="7"/>
        <v/>
      </c>
      <c r="R155" s="15" t="str">
        <f t="shared" si="8"/>
        <v/>
      </c>
      <c r="S155" s="31"/>
      <c r="T155" s="116"/>
      <c r="U155" s="116"/>
      <c r="V155" s="30"/>
    </row>
    <row r="156" spans="1:22" ht="16.25" customHeight="1">
      <c r="A156" s="14"/>
      <c r="B156" s="103"/>
      <c r="C156" s="102"/>
      <c r="D156" s="100" t="str">
        <f>IFERROR(INDEX('Equipment List'!$B$2:$B$2038,MATCH(E156,'Equipment List'!$A$2:$A$2038,0)),"")</f>
        <v/>
      </c>
      <c r="E156" s="119"/>
      <c r="F156" s="108"/>
      <c r="G156" s="103"/>
      <c r="H156" s="165"/>
      <c r="I156" s="166"/>
      <c r="J156" s="167"/>
      <c r="K156" s="129"/>
      <c r="L156" s="127"/>
      <c r="M156" s="129"/>
      <c r="N156" s="103"/>
      <c r="O156" s="113" t="str" cm="1">
        <f t="array" ref="O156">IFERROR(INDEX($D$12:$D$1000,MATCH(0,COUNTIF($O$11:O155,$D$12:$D$1000&amp;"")+IF($D$12:$D$1000="",1,0),0)),"")</f>
        <v/>
      </c>
      <c r="P156" s="114" t="str">
        <f t="shared" si="6"/>
        <v/>
      </c>
      <c r="Q156" s="115" t="str">
        <f t="shared" si="7"/>
        <v/>
      </c>
      <c r="R156" s="15" t="str">
        <f t="shared" si="8"/>
        <v/>
      </c>
      <c r="S156" s="31"/>
      <c r="T156" s="116"/>
      <c r="U156" s="116"/>
      <c r="V156" s="30"/>
    </row>
    <row r="157" spans="1:22" ht="16.25" customHeight="1">
      <c r="A157" s="14"/>
      <c r="B157" s="105"/>
      <c r="C157" s="102"/>
      <c r="D157" s="100" t="str">
        <f>IFERROR(INDEX('Equipment List'!$B$2:$B$2038,MATCH(E157,'Equipment List'!$A$2:$A$2038,0)),"")</f>
        <v/>
      </c>
      <c r="E157" s="119"/>
      <c r="F157" s="110"/>
      <c r="G157" s="104"/>
      <c r="H157" s="165"/>
      <c r="I157" s="166"/>
      <c r="J157" s="167"/>
      <c r="K157" s="129"/>
      <c r="L157" s="127"/>
      <c r="M157" s="129"/>
      <c r="N157" s="103"/>
      <c r="O157" s="113" t="str" cm="1">
        <f t="array" ref="O157">IFERROR(INDEX($D$12:$D$1000,MATCH(0,COUNTIF($O$11:O156,$D$12:$D$1000&amp;"")+IF($D$12:$D$1000="",1,0),0)),"")</f>
        <v/>
      </c>
      <c r="P157" s="114" t="str">
        <f t="shared" si="6"/>
        <v/>
      </c>
      <c r="Q157" s="115" t="str">
        <f t="shared" si="7"/>
        <v/>
      </c>
      <c r="R157" s="15" t="str">
        <f t="shared" si="8"/>
        <v/>
      </c>
      <c r="S157" s="31"/>
      <c r="T157" s="116"/>
      <c r="U157" s="116"/>
      <c r="V157" s="30"/>
    </row>
    <row r="158" spans="1:22" ht="16.25" customHeight="1">
      <c r="A158" s="14"/>
      <c r="B158" s="103"/>
      <c r="C158" s="102"/>
      <c r="D158" s="100" t="str">
        <f>IFERROR(INDEX('Equipment List'!$B$2:$B$2038,MATCH(E158,'Equipment List'!$A$2:$A$2038,0)),"")</f>
        <v/>
      </c>
      <c r="E158" s="119"/>
      <c r="F158" s="110"/>
      <c r="G158" s="104"/>
      <c r="H158" s="165"/>
      <c r="I158" s="166"/>
      <c r="J158" s="167"/>
      <c r="K158" s="129"/>
      <c r="L158" s="127"/>
      <c r="M158" s="129"/>
      <c r="N158" s="103"/>
      <c r="O158" s="113" t="str" cm="1">
        <f t="array" ref="O158">IFERROR(INDEX($D$12:$D$1000,MATCH(0,COUNTIF($O$11:O157,$D$12:$D$1000&amp;"")+IF($D$12:$D$1000="",1,0),0)),"")</f>
        <v/>
      </c>
      <c r="P158" s="114" t="str">
        <f t="shared" si="6"/>
        <v/>
      </c>
      <c r="Q158" s="115" t="str">
        <f t="shared" si="7"/>
        <v/>
      </c>
      <c r="R158" s="15" t="str">
        <f t="shared" si="8"/>
        <v/>
      </c>
      <c r="S158" s="31"/>
      <c r="T158" s="116"/>
      <c r="U158" s="116"/>
      <c r="V158" s="30"/>
    </row>
    <row r="159" spans="1:22" ht="16.25" customHeight="1">
      <c r="A159" s="14"/>
      <c r="B159" s="105"/>
      <c r="C159" s="102"/>
      <c r="D159" s="100" t="str">
        <f>IFERROR(INDEX('Equipment List'!$B$2:$B$2038,MATCH(E159,'Equipment List'!$A$2:$A$2038,0)),"")</f>
        <v/>
      </c>
      <c r="E159" s="119"/>
      <c r="F159" s="110"/>
      <c r="G159" s="104"/>
      <c r="H159" s="165"/>
      <c r="I159" s="166"/>
      <c r="J159" s="167"/>
      <c r="K159" s="129"/>
      <c r="L159" s="127"/>
      <c r="M159" s="129"/>
      <c r="N159" s="103"/>
      <c r="O159" s="113" t="str" cm="1">
        <f t="array" ref="O159">IFERROR(INDEX($D$12:$D$1000,MATCH(0,COUNTIF($O$11:O158,$D$12:$D$1000&amp;"")+IF($D$12:$D$1000="",1,0),0)),"")</f>
        <v/>
      </c>
      <c r="P159" s="114" t="str">
        <f t="shared" si="6"/>
        <v/>
      </c>
      <c r="Q159" s="115" t="str">
        <f t="shared" si="7"/>
        <v/>
      </c>
      <c r="R159" s="15" t="str">
        <f t="shared" si="8"/>
        <v/>
      </c>
      <c r="S159" s="31"/>
      <c r="T159" s="116"/>
      <c r="U159" s="116"/>
      <c r="V159" s="30"/>
    </row>
    <row r="160" spans="1:22" ht="16.25" customHeight="1">
      <c r="A160" s="14"/>
      <c r="B160" s="103"/>
      <c r="C160" s="102"/>
      <c r="D160" s="100" t="str">
        <f>IFERROR(INDEX('Equipment List'!$B$2:$B$2038,MATCH(E160,'Equipment List'!$A$2:$A$2038,0)),"")</f>
        <v/>
      </c>
      <c r="E160" s="119"/>
      <c r="F160" s="136"/>
      <c r="G160" s="134"/>
      <c r="H160" s="165"/>
      <c r="I160" s="166"/>
      <c r="J160" s="167"/>
      <c r="K160" s="129"/>
      <c r="L160" s="103"/>
      <c r="M160" s="101"/>
      <c r="N160" s="135"/>
      <c r="O160" s="113" t="str" cm="1">
        <f t="array" ref="O160">IFERROR(INDEX($D$12:$D$1000,MATCH(0,COUNTIF($O$11:O159,$D$12:$D$1000&amp;"")+IF($D$12:$D$1000="",1,0),0)),"")</f>
        <v/>
      </c>
      <c r="P160" s="114" t="str">
        <f t="shared" si="6"/>
        <v/>
      </c>
      <c r="Q160" s="115" t="str">
        <f t="shared" si="7"/>
        <v/>
      </c>
      <c r="R160" s="15" t="str">
        <f t="shared" si="8"/>
        <v/>
      </c>
      <c r="S160" s="31"/>
      <c r="T160" s="116"/>
      <c r="U160" s="116"/>
      <c r="V160" s="30"/>
    </row>
    <row r="161" spans="1:22" ht="16.25" customHeight="1">
      <c r="A161" s="14"/>
      <c r="B161" s="105"/>
      <c r="C161" s="102"/>
      <c r="D161" s="100" t="str">
        <f>IFERROR(INDEX('Equipment List'!$B$2:$B$2038,MATCH(E161,'Equipment List'!$A$2:$A$2038,0)),"")</f>
        <v/>
      </c>
      <c r="E161" s="119"/>
      <c r="F161" s="136"/>
      <c r="G161" s="134"/>
      <c r="H161" s="165"/>
      <c r="I161" s="166"/>
      <c r="J161" s="167"/>
      <c r="K161" s="129"/>
      <c r="L161" s="103"/>
      <c r="M161" s="101"/>
      <c r="N161" s="135"/>
      <c r="O161" s="113" t="str" cm="1">
        <f t="array" ref="O161">IFERROR(INDEX($D$12:$D$1000,MATCH(0,COUNTIF($O$11:O160,$D$12:$D$1000&amp;"")+IF($D$12:$D$1000="",1,0),0)),"")</f>
        <v/>
      </c>
      <c r="P161" s="114" t="str">
        <f t="shared" si="6"/>
        <v/>
      </c>
      <c r="Q161" s="115" t="str">
        <f t="shared" si="7"/>
        <v/>
      </c>
      <c r="R161" s="15" t="str">
        <f t="shared" si="8"/>
        <v/>
      </c>
      <c r="S161" s="31"/>
      <c r="T161" s="116"/>
      <c r="U161" s="116"/>
      <c r="V161" s="30"/>
    </row>
    <row r="162" spans="1:22" ht="16.25" customHeight="1">
      <c r="A162" s="14"/>
      <c r="B162" s="103"/>
      <c r="C162" s="102"/>
      <c r="D162" s="100" t="str">
        <f>IFERROR(INDEX('Equipment List'!$B$2:$B$2038,MATCH(E162,'Equipment List'!$A$2:$A$2038,0)),"")</f>
        <v/>
      </c>
      <c r="E162" s="119"/>
      <c r="F162" s="108"/>
      <c r="G162" s="103"/>
      <c r="H162" s="165"/>
      <c r="I162" s="166"/>
      <c r="J162" s="167"/>
      <c r="K162" s="103"/>
      <c r="L162" s="103"/>
      <c r="M162" s="103"/>
      <c r="N162" s="103"/>
      <c r="O162" s="113" t="str" cm="1">
        <f t="array" ref="O162">IFERROR(INDEX($D$12:$D$1000,MATCH(0,COUNTIF($O$11:O161,$D$12:$D$1000&amp;"")+IF($D$12:$D$1000="",1,0),0)),"")</f>
        <v/>
      </c>
      <c r="P162" s="114" t="str">
        <f t="shared" si="6"/>
        <v/>
      </c>
      <c r="Q162" s="115" t="str">
        <f t="shared" si="7"/>
        <v/>
      </c>
      <c r="R162" s="15" t="str">
        <f t="shared" si="8"/>
        <v/>
      </c>
      <c r="S162" s="31"/>
      <c r="T162" s="116"/>
      <c r="U162" s="116"/>
      <c r="V162" s="30"/>
    </row>
    <row r="163" spans="1:22" ht="16.25" customHeight="1">
      <c r="A163" s="14"/>
      <c r="B163" s="105"/>
      <c r="C163" s="102"/>
      <c r="D163" s="100" t="str">
        <f>IFERROR(INDEX('Equipment List'!$B$2:$B$2038,MATCH(E163,'Equipment List'!$A$2:$A$2038,0)),"")</f>
        <v/>
      </c>
      <c r="E163" s="119"/>
      <c r="F163" s="111"/>
      <c r="G163" s="105"/>
      <c r="H163" s="165"/>
      <c r="I163" s="166"/>
      <c r="J163" s="167"/>
      <c r="K163" s="103"/>
      <c r="L163" s="103"/>
      <c r="M163" s="103"/>
      <c r="N163" s="103"/>
      <c r="O163" s="113" t="str" cm="1">
        <f t="array" ref="O163">IFERROR(INDEX($D$12:$D$1000,MATCH(0,COUNTIF($O$11:O162,$D$12:$D$1000&amp;"")+IF($D$12:$D$1000="",1,0),0)),"")</f>
        <v/>
      </c>
      <c r="P163" s="114" t="str">
        <f t="shared" si="6"/>
        <v/>
      </c>
      <c r="Q163" s="115" t="str">
        <f t="shared" si="7"/>
        <v/>
      </c>
      <c r="R163" s="15" t="str">
        <f t="shared" si="8"/>
        <v/>
      </c>
      <c r="S163" s="31"/>
      <c r="T163" s="116"/>
      <c r="U163" s="116"/>
      <c r="V163" s="30"/>
    </row>
    <row r="164" spans="1:22" ht="16.25" customHeight="1">
      <c r="A164" s="14"/>
      <c r="B164" s="103"/>
      <c r="C164" s="102"/>
      <c r="D164" s="100" t="str">
        <f>IFERROR(INDEX('Equipment List'!$B$2:$B$2038,MATCH(E164,'Equipment List'!$A$2:$A$2038,0)),"")</f>
        <v/>
      </c>
      <c r="E164" s="119"/>
      <c r="F164" s="108"/>
      <c r="G164" s="103"/>
      <c r="H164" s="165"/>
      <c r="I164" s="166"/>
      <c r="J164" s="167"/>
      <c r="K164" s="103"/>
      <c r="L164" s="103"/>
      <c r="M164" s="103"/>
      <c r="N164" s="103"/>
      <c r="O164" s="113" t="str" cm="1">
        <f t="array" ref="O164">IFERROR(INDEX($D$12:$D$1000,MATCH(0,COUNTIF($O$11:O163,$D$12:$D$1000&amp;"")+IF($D$12:$D$1000="",1,0),0)),"")</f>
        <v/>
      </c>
      <c r="P164" s="114" t="str">
        <f t="shared" si="6"/>
        <v/>
      </c>
      <c r="Q164" s="115" t="str">
        <f t="shared" si="7"/>
        <v/>
      </c>
      <c r="R164" s="15" t="str">
        <f t="shared" si="8"/>
        <v/>
      </c>
      <c r="S164" s="31"/>
      <c r="T164" s="116"/>
      <c r="U164" s="116"/>
      <c r="V164" s="30"/>
    </row>
    <row r="165" spans="1:22" ht="16.25" customHeight="1">
      <c r="A165" s="14"/>
      <c r="B165" s="105"/>
      <c r="C165" s="102"/>
      <c r="D165" s="100" t="str">
        <f>IFERROR(INDEX('Equipment List'!$B$2:$B$2038,MATCH(E165,'Equipment List'!$A$2:$A$2038,0)),"")</f>
        <v/>
      </c>
      <c r="E165" s="119"/>
      <c r="F165" s="111"/>
      <c r="G165" s="105"/>
      <c r="H165" s="165"/>
      <c r="I165" s="166"/>
      <c r="J165" s="167"/>
      <c r="K165" s="103"/>
      <c r="L165" s="103"/>
      <c r="M165" s="103"/>
      <c r="N165" s="103"/>
      <c r="O165" s="113" t="str" cm="1">
        <f t="array" ref="O165">IFERROR(INDEX($D$12:$D$1000,MATCH(0,COUNTIF($O$11:O164,$D$12:$D$1000&amp;"")+IF($D$12:$D$1000="",1,0),0)),"")</f>
        <v/>
      </c>
      <c r="P165" s="114" t="str">
        <f t="shared" si="6"/>
        <v/>
      </c>
      <c r="Q165" s="115" t="str">
        <f t="shared" si="7"/>
        <v/>
      </c>
      <c r="R165" s="15" t="str">
        <f t="shared" si="8"/>
        <v/>
      </c>
      <c r="S165" s="31"/>
      <c r="T165" s="116"/>
      <c r="U165" s="116"/>
      <c r="V165" s="30"/>
    </row>
    <row r="166" spans="1:22" ht="16.25" customHeight="1">
      <c r="A166" s="14"/>
      <c r="B166" s="103"/>
      <c r="C166" s="102"/>
      <c r="D166" s="100" t="str">
        <f>IFERROR(INDEX('Equipment List'!$B$2:$B$2038,MATCH(E166,'Equipment List'!$A$2:$A$2038,0)),"")</f>
        <v/>
      </c>
      <c r="E166" s="119"/>
      <c r="F166" s="108"/>
      <c r="G166" s="103"/>
      <c r="H166" s="165"/>
      <c r="I166" s="166"/>
      <c r="J166" s="167"/>
      <c r="K166" s="103"/>
      <c r="L166" s="103"/>
      <c r="M166" s="103"/>
      <c r="N166" s="103"/>
      <c r="O166" s="113" t="str" cm="1">
        <f t="array" ref="O166">IFERROR(INDEX($D$12:$D$1000,MATCH(0,COUNTIF($O$11:O165,$D$12:$D$1000&amp;"")+IF($D$12:$D$1000="",1,0),0)),"")</f>
        <v/>
      </c>
      <c r="P166" s="114" t="str">
        <f t="shared" si="6"/>
        <v/>
      </c>
      <c r="Q166" s="115" t="str">
        <f t="shared" si="7"/>
        <v/>
      </c>
      <c r="R166" s="15" t="str">
        <f t="shared" si="8"/>
        <v/>
      </c>
      <c r="S166" s="31"/>
      <c r="T166" s="116"/>
      <c r="U166" s="116"/>
      <c r="V166" s="30"/>
    </row>
    <row r="167" spans="1:22" ht="16.25" customHeight="1">
      <c r="A167" s="14"/>
      <c r="B167" s="105"/>
      <c r="C167" s="102"/>
      <c r="D167" s="100" t="str">
        <f>IFERROR(INDEX('Equipment List'!$B$2:$B$2038,MATCH(E167,'Equipment List'!$A$2:$A$2038,0)),"")</f>
        <v/>
      </c>
      <c r="E167" s="119"/>
      <c r="F167" s="111"/>
      <c r="G167" s="105"/>
      <c r="H167" s="165"/>
      <c r="I167" s="166"/>
      <c r="J167" s="167"/>
      <c r="K167" s="103"/>
      <c r="L167" s="103"/>
      <c r="M167" s="103"/>
      <c r="N167" s="103"/>
      <c r="O167" s="113" t="str" cm="1">
        <f t="array" ref="O167">IFERROR(INDEX($D$12:$D$1000,MATCH(0,COUNTIF($O$11:O166,$D$12:$D$1000&amp;"")+IF($D$12:$D$1000="",1,0),0)),"")</f>
        <v/>
      </c>
      <c r="P167" s="114" t="str">
        <f t="shared" si="6"/>
        <v/>
      </c>
      <c r="Q167" s="115" t="str">
        <f t="shared" si="7"/>
        <v/>
      </c>
      <c r="R167" s="15" t="str">
        <f t="shared" si="8"/>
        <v/>
      </c>
      <c r="S167" s="31"/>
      <c r="T167" s="116"/>
      <c r="U167" s="116"/>
      <c r="V167" s="30"/>
    </row>
    <row r="168" spans="1:22" ht="16.25" customHeight="1">
      <c r="A168" s="14"/>
      <c r="B168" s="103"/>
      <c r="C168" s="102"/>
      <c r="D168" s="100" t="str">
        <f>IFERROR(INDEX('Equipment List'!$B$2:$B$2038,MATCH(E168,'Equipment List'!$A$2:$A$2038,0)),"")</f>
        <v/>
      </c>
      <c r="E168" s="119"/>
      <c r="F168" s="108"/>
      <c r="G168" s="103"/>
      <c r="H168" s="165"/>
      <c r="I168" s="166"/>
      <c r="J168" s="167"/>
      <c r="K168" s="103"/>
      <c r="L168" s="103"/>
      <c r="M168" s="103"/>
      <c r="N168" s="103"/>
      <c r="O168" s="113" t="str" cm="1">
        <f t="array" ref="O168">IFERROR(INDEX($D$12:$D$1000,MATCH(0,COUNTIF($O$11:O167,$D$12:$D$1000&amp;"")+IF($D$12:$D$1000="",1,0),0)),"")</f>
        <v/>
      </c>
      <c r="P168" s="114" t="str">
        <f t="shared" si="6"/>
        <v/>
      </c>
      <c r="Q168" s="115" t="str">
        <f t="shared" si="7"/>
        <v/>
      </c>
      <c r="R168" s="15" t="str">
        <f t="shared" si="8"/>
        <v/>
      </c>
      <c r="S168" s="31"/>
      <c r="T168" s="116"/>
      <c r="U168" s="116"/>
      <c r="V168" s="30"/>
    </row>
    <row r="169" spans="1:22" ht="16.25" customHeight="1">
      <c r="A169" s="14"/>
      <c r="B169" s="105"/>
      <c r="C169" s="102"/>
      <c r="D169" s="100" t="str">
        <f>IFERROR(INDEX('Equipment List'!$B$2:$B$2038,MATCH(E169,'Equipment List'!$A$2:$A$2038,0)),"")</f>
        <v/>
      </c>
      <c r="E169" s="119"/>
      <c r="F169" s="111"/>
      <c r="G169" s="105"/>
      <c r="H169" s="165"/>
      <c r="I169" s="166"/>
      <c r="J169" s="167"/>
      <c r="K169" s="103"/>
      <c r="L169" s="103"/>
      <c r="M169" s="103"/>
      <c r="N169" s="103"/>
      <c r="O169" s="113" t="str" cm="1">
        <f t="array" ref="O169">IFERROR(INDEX($D$12:$D$1000,MATCH(0,COUNTIF($O$11:O168,$D$12:$D$1000&amp;"")+IF($D$12:$D$1000="",1,0),0)),"")</f>
        <v/>
      </c>
      <c r="P169" s="114" t="str">
        <f t="shared" si="6"/>
        <v/>
      </c>
      <c r="Q169" s="115" t="str">
        <f t="shared" si="7"/>
        <v/>
      </c>
      <c r="R169" s="15" t="str">
        <f t="shared" si="8"/>
        <v/>
      </c>
      <c r="S169" s="31"/>
      <c r="T169" s="116"/>
      <c r="U169" s="116"/>
      <c r="V169" s="30"/>
    </row>
    <row r="170" spans="1:22" ht="16.25" customHeight="1">
      <c r="A170" s="14"/>
      <c r="B170" s="103"/>
      <c r="C170" s="102"/>
      <c r="D170" s="100" t="str">
        <f>IFERROR(INDEX('Equipment List'!$B$2:$B$2038,MATCH(E170,'Equipment List'!$A$2:$A$2038,0)),"")</f>
        <v/>
      </c>
      <c r="E170" s="119"/>
      <c r="F170" s="108"/>
      <c r="G170" s="103"/>
      <c r="H170" s="165"/>
      <c r="I170" s="166"/>
      <c r="J170" s="167"/>
      <c r="K170" s="103"/>
      <c r="L170" s="103"/>
      <c r="M170" s="103"/>
      <c r="N170" s="103"/>
      <c r="O170" s="113" t="str" cm="1">
        <f t="array" ref="O170">IFERROR(INDEX($D$12:$D$1000,MATCH(0,COUNTIF($O$11:O169,$D$12:$D$1000&amp;"")+IF($D$12:$D$1000="",1,0),0)),"")</f>
        <v/>
      </c>
      <c r="P170" s="114" t="str">
        <f t="shared" si="6"/>
        <v/>
      </c>
      <c r="Q170" s="115" t="str">
        <f t="shared" si="7"/>
        <v/>
      </c>
      <c r="R170" s="15" t="str">
        <f t="shared" si="8"/>
        <v/>
      </c>
      <c r="S170" s="31"/>
      <c r="T170" s="116"/>
      <c r="U170" s="116"/>
      <c r="V170" s="30"/>
    </row>
    <row r="171" spans="1:22" ht="16.25" customHeight="1">
      <c r="A171" s="14"/>
      <c r="B171" s="105"/>
      <c r="C171" s="102"/>
      <c r="D171" s="100" t="str">
        <f>IFERROR(INDEX('Equipment List'!$B$2:$B$2038,MATCH(E171,'Equipment List'!$A$2:$A$2038,0)),"")</f>
        <v/>
      </c>
      <c r="E171" s="119"/>
      <c r="F171" s="111"/>
      <c r="G171" s="105"/>
      <c r="H171" s="165"/>
      <c r="I171" s="166"/>
      <c r="J171" s="167"/>
      <c r="K171" s="103"/>
      <c r="L171" s="103"/>
      <c r="M171" s="103"/>
      <c r="N171" s="103"/>
      <c r="O171" s="113" t="str" cm="1">
        <f t="array" ref="O171">IFERROR(INDEX($D$12:$D$1000,MATCH(0,COUNTIF($O$11:O170,$D$12:$D$1000&amp;"")+IF($D$12:$D$1000="",1,0),0)),"")</f>
        <v/>
      </c>
      <c r="P171" s="114" t="str">
        <f t="shared" si="6"/>
        <v/>
      </c>
      <c r="Q171" s="115" t="str">
        <f t="shared" si="7"/>
        <v/>
      </c>
      <c r="R171" s="15" t="str">
        <f t="shared" si="8"/>
        <v/>
      </c>
      <c r="S171" s="31"/>
      <c r="T171" s="116"/>
      <c r="U171" s="116"/>
      <c r="V171" s="30"/>
    </row>
    <row r="172" spans="1:22" ht="16.25" customHeight="1">
      <c r="A172" s="14"/>
      <c r="B172" s="103"/>
      <c r="C172" s="102"/>
      <c r="D172" s="100" t="str">
        <f>IFERROR(INDEX('Equipment List'!$B$2:$B$2038,MATCH(E172,'Equipment List'!$A$2:$A$2038,0)),"")</f>
        <v/>
      </c>
      <c r="E172" s="119"/>
      <c r="F172" s="108"/>
      <c r="G172" s="103"/>
      <c r="H172" s="165"/>
      <c r="I172" s="166"/>
      <c r="J172" s="167"/>
      <c r="K172" s="103"/>
      <c r="L172" s="103"/>
      <c r="M172" s="103"/>
      <c r="N172" s="103"/>
      <c r="O172" s="113" t="str" cm="1">
        <f t="array" ref="O172">IFERROR(INDEX($D$12:$D$1000,MATCH(0,COUNTIF($O$11:O171,$D$12:$D$1000&amp;"")+IF($D$12:$D$1000="",1,0),0)),"")</f>
        <v/>
      </c>
      <c r="P172" s="114" t="str">
        <f t="shared" si="6"/>
        <v/>
      </c>
      <c r="Q172" s="115" t="str">
        <f t="shared" si="7"/>
        <v/>
      </c>
      <c r="R172" s="15" t="str">
        <f t="shared" si="8"/>
        <v/>
      </c>
      <c r="S172" s="31"/>
      <c r="T172" s="116"/>
      <c r="U172" s="116"/>
      <c r="V172" s="30"/>
    </row>
    <row r="173" spans="1:22" ht="16.25" customHeight="1">
      <c r="A173" s="14"/>
      <c r="B173" s="105"/>
      <c r="C173" s="102"/>
      <c r="D173" s="100" t="str">
        <f>IFERROR(INDEX('Equipment List'!$B$2:$B$2038,MATCH(E173,'Equipment List'!$A$2:$A$2038,0)),"")</f>
        <v/>
      </c>
      <c r="E173" s="119"/>
      <c r="F173" s="111"/>
      <c r="G173" s="105"/>
      <c r="H173" s="165"/>
      <c r="I173" s="166"/>
      <c r="J173" s="167"/>
      <c r="K173" s="103"/>
      <c r="L173" s="103"/>
      <c r="M173" s="103"/>
      <c r="N173" s="103"/>
      <c r="O173" s="113" t="str" cm="1">
        <f t="array" ref="O173">IFERROR(INDEX($D$12:$D$1000,MATCH(0,COUNTIF($O$11:O172,$D$12:$D$1000&amp;"")+IF($D$12:$D$1000="",1,0),0)),"")</f>
        <v/>
      </c>
      <c r="P173" s="114" t="str">
        <f t="shared" si="6"/>
        <v/>
      </c>
      <c r="Q173" s="115" t="str">
        <f t="shared" si="7"/>
        <v/>
      </c>
      <c r="R173" s="15" t="str">
        <f t="shared" si="8"/>
        <v/>
      </c>
      <c r="S173" s="31"/>
      <c r="T173" s="116"/>
      <c r="U173" s="116"/>
      <c r="V173" s="30"/>
    </row>
    <row r="174" spans="1:22" ht="16.25" customHeight="1">
      <c r="A174" s="14"/>
      <c r="B174" s="103"/>
      <c r="C174" s="102"/>
      <c r="D174" s="100" t="str">
        <f>IFERROR(INDEX('Equipment List'!$B$2:$B$2038,MATCH(E174,'Equipment List'!$A$2:$A$2038,0)),"")</f>
        <v/>
      </c>
      <c r="E174" s="119"/>
      <c r="F174" s="108"/>
      <c r="G174" s="103"/>
      <c r="H174" s="165"/>
      <c r="I174" s="166"/>
      <c r="J174" s="167"/>
      <c r="K174" s="103"/>
      <c r="L174" s="103"/>
      <c r="M174" s="103"/>
      <c r="N174" s="103"/>
      <c r="O174" s="113" t="str" cm="1">
        <f t="array" ref="O174">IFERROR(INDEX($D$12:$D$1000,MATCH(0,COUNTIF($O$11:O173,$D$12:$D$1000&amp;"")+IF($D$12:$D$1000="",1,0),0)),"")</f>
        <v/>
      </c>
      <c r="P174" s="114" t="str">
        <f t="shared" si="6"/>
        <v/>
      </c>
      <c r="Q174" s="115" t="str">
        <f t="shared" si="7"/>
        <v/>
      </c>
      <c r="R174" s="15" t="str">
        <f t="shared" si="8"/>
        <v/>
      </c>
      <c r="S174" s="31"/>
      <c r="T174" s="116"/>
      <c r="U174" s="116"/>
      <c r="V174" s="30"/>
    </row>
    <row r="175" spans="1:22" ht="16.25" customHeight="1">
      <c r="A175" s="14"/>
      <c r="B175" s="105"/>
      <c r="C175" s="102"/>
      <c r="D175" s="100" t="str">
        <f>IFERROR(INDEX('Equipment List'!$B$2:$B$2038,MATCH(E175,'Equipment List'!$A$2:$A$2038,0)),"")</f>
        <v/>
      </c>
      <c r="E175" s="119"/>
      <c r="F175" s="111"/>
      <c r="G175" s="105"/>
      <c r="H175" s="165"/>
      <c r="I175" s="166"/>
      <c r="J175" s="167"/>
      <c r="K175" s="103"/>
      <c r="L175" s="103"/>
      <c r="M175" s="103"/>
      <c r="N175" s="103"/>
      <c r="O175" s="113" t="str" cm="1">
        <f t="array" ref="O175">IFERROR(INDEX($D$12:$D$1000,MATCH(0,COUNTIF($O$11:O174,$D$12:$D$1000&amp;"")+IF($D$12:$D$1000="",1,0),0)),"")</f>
        <v/>
      </c>
      <c r="P175" s="114" t="str">
        <f t="shared" si="6"/>
        <v/>
      </c>
      <c r="Q175" s="115" t="str">
        <f t="shared" si="7"/>
        <v/>
      </c>
      <c r="R175" s="15" t="str">
        <f t="shared" si="8"/>
        <v/>
      </c>
      <c r="S175" s="31"/>
      <c r="T175" s="116"/>
      <c r="U175" s="116"/>
      <c r="V175" s="30"/>
    </row>
    <row r="176" spans="1:22" ht="16.25" customHeight="1">
      <c r="A176" s="14"/>
      <c r="B176" s="103"/>
      <c r="C176" s="102"/>
      <c r="D176" s="100" t="str">
        <f>IFERROR(INDEX('Equipment List'!$B$2:$B$2038,MATCH(E176,'Equipment List'!$A$2:$A$2038,0)),"")</f>
        <v/>
      </c>
      <c r="E176" s="119"/>
      <c r="F176" s="108"/>
      <c r="G176" s="103"/>
      <c r="H176" s="165"/>
      <c r="I176" s="166"/>
      <c r="J176" s="167"/>
      <c r="K176" s="103"/>
      <c r="L176" s="103"/>
      <c r="M176" s="103"/>
      <c r="N176" s="103"/>
      <c r="O176" s="113" t="str" cm="1">
        <f t="array" ref="O176">IFERROR(INDEX($D$12:$D$1000,MATCH(0,COUNTIF($O$11:O175,$D$12:$D$1000&amp;"")+IF($D$12:$D$1000="",1,0),0)),"")</f>
        <v/>
      </c>
      <c r="P176" s="114" t="str">
        <f t="shared" si="6"/>
        <v/>
      </c>
      <c r="Q176" s="115" t="str">
        <f t="shared" si="7"/>
        <v/>
      </c>
      <c r="R176" s="15" t="str">
        <f t="shared" si="8"/>
        <v/>
      </c>
      <c r="S176" s="31"/>
      <c r="T176" s="116"/>
      <c r="U176" s="116"/>
      <c r="V176" s="30"/>
    </row>
    <row r="177" spans="1:22" ht="16.25" customHeight="1">
      <c r="A177" s="14"/>
      <c r="B177" s="105"/>
      <c r="C177" s="102"/>
      <c r="D177" s="100" t="str">
        <f>IFERROR(INDEX('Equipment List'!$B$2:$B$2038,MATCH(E177,'Equipment List'!$A$2:$A$2038,0)),"")</f>
        <v/>
      </c>
      <c r="E177" s="119"/>
      <c r="F177" s="111"/>
      <c r="G177" s="105"/>
      <c r="H177" s="165"/>
      <c r="I177" s="166"/>
      <c r="J177" s="167"/>
      <c r="K177" s="103"/>
      <c r="L177" s="103"/>
      <c r="M177" s="103"/>
      <c r="N177" s="103"/>
      <c r="O177" s="113" t="str" cm="1">
        <f t="array" ref="O177">IFERROR(INDEX($D$12:$D$1000,MATCH(0,COUNTIF($O$11:O176,$D$12:$D$1000&amp;"")+IF($D$12:$D$1000="",1,0),0)),"")</f>
        <v/>
      </c>
      <c r="P177" s="114" t="str">
        <f t="shared" si="6"/>
        <v/>
      </c>
      <c r="Q177" s="115" t="str">
        <f t="shared" si="7"/>
        <v/>
      </c>
      <c r="R177" s="15" t="str">
        <f t="shared" si="8"/>
        <v/>
      </c>
      <c r="S177" s="31"/>
      <c r="T177" s="116"/>
      <c r="U177" s="116"/>
      <c r="V177" s="30"/>
    </row>
    <row r="178" spans="1:22" ht="16.25" customHeight="1">
      <c r="A178" s="14"/>
      <c r="B178" s="103"/>
      <c r="C178" s="102"/>
      <c r="D178" s="100" t="str">
        <f>IFERROR(INDEX('Equipment List'!$B$2:$B$2038,MATCH(E178,'Equipment List'!$A$2:$A$2038,0)),"")</f>
        <v/>
      </c>
      <c r="E178" s="119"/>
      <c r="F178" s="108"/>
      <c r="G178" s="103"/>
      <c r="H178" s="165"/>
      <c r="I178" s="166"/>
      <c r="J178" s="167"/>
      <c r="K178" s="103"/>
      <c r="L178" s="103"/>
      <c r="M178" s="103"/>
      <c r="N178" s="103"/>
      <c r="O178" s="113" t="str" cm="1">
        <f t="array" ref="O178">IFERROR(INDEX($D$12:$D$1000,MATCH(0,COUNTIF($O$11:O177,$D$12:$D$1000&amp;"")+IF($D$12:$D$1000="",1,0),0)),"")</f>
        <v/>
      </c>
      <c r="P178" s="114" t="str">
        <f t="shared" si="6"/>
        <v/>
      </c>
      <c r="Q178" s="115" t="str">
        <f t="shared" si="7"/>
        <v/>
      </c>
      <c r="R178" s="15" t="str">
        <f t="shared" si="8"/>
        <v/>
      </c>
      <c r="S178" s="31"/>
      <c r="T178" s="116"/>
      <c r="U178" s="116"/>
      <c r="V178" s="30"/>
    </row>
    <row r="179" spans="1:22" ht="16.25" customHeight="1">
      <c r="A179" s="14"/>
      <c r="B179" s="105"/>
      <c r="C179" s="102"/>
      <c r="D179" s="100" t="str">
        <f>IFERROR(INDEX('Equipment List'!$B$2:$B$2038,MATCH(E179,'Equipment List'!$A$2:$A$2038,0)),"")</f>
        <v/>
      </c>
      <c r="E179" s="119"/>
      <c r="F179" s="111"/>
      <c r="G179" s="105"/>
      <c r="H179" s="165"/>
      <c r="I179" s="166"/>
      <c r="J179" s="167"/>
      <c r="K179" s="103"/>
      <c r="L179" s="103"/>
      <c r="M179" s="103"/>
      <c r="N179" s="103"/>
      <c r="O179" s="113" t="str" cm="1">
        <f t="array" ref="O179">IFERROR(INDEX($D$12:$D$1000,MATCH(0,COUNTIF($O$11:O178,$D$12:$D$1000&amp;"")+IF($D$12:$D$1000="",1,0),0)),"")</f>
        <v/>
      </c>
      <c r="P179" s="114" t="str">
        <f t="shared" si="6"/>
        <v/>
      </c>
      <c r="Q179" s="115" t="str">
        <f t="shared" si="7"/>
        <v/>
      </c>
      <c r="R179" s="15" t="str">
        <f t="shared" si="8"/>
        <v/>
      </c>
      <c r="S179" s="31"/>
      <c r="T179" s="116"/>
      <c r="U179" s="116"/>
      <c r="V179" s="30"/>
    </row>
    <row r="180" spans="1:22" ht="16.25" customHeight="1">
      <c r="A180" s="14"/>
      <c r="B180" s="103"/>
      <c r="C180" s="102"/>
      <c r="D180" s="100" t="str">
        <f>IFERROR(INDEX('Equipment List'!$B$2:$B$2038,MATCH(E180,'Equipment List'!$A$2:$A$2038,0)),"")</f>
        <v/>
      </c>
      <c r="E180" s="119"/>
      <c r="F180" s="108"/>
      <c r="G180" s="103"/>
      <c r="H180" s="165"/>
      <c r="I180" s="166"/>
      <c r="J180" s="167"/>
      <c r="K180" s="103"/>
      <c r="L180" s="103"/>
      <c r="M180" s="103"/>
      <c r="N180" s="103"/>
      <c r="O180" s="113" t="str" cm="1">
        <f t="array" ref="O180">IFERROR(INDEX($D$12:$D$1000,MATCH(0,COUNTIF($O$11:O179,$D$12:$D$1000&amp;"")+IF($D$12:$D$1000="",1,0),0)),"")</f>
        <v/>
      </c>
      <c r="P180" s="114" t="str">
        <f t="shared" si="6"/>
        <v/>
      </c>
      <c r="Q180" s="115" t="str">
        <f t="shared" si="7"/>
        <v/>
      </c>
      <c r="R180" s="15" t="str">
        <f t="shared" si="8"/>
        <v/>
      </c>
      <c r="S180" s="31"/>
      <c r="T180" s="116"/>
      <c r="U180" s="116"/>
      <c r="V180" s="30"/>
    </row>
    <row r="181" spans="1:22" ht="16.25" customHeight="1">
      <c r="A181" s="14"/>
      <c r="B181" s="105"/>
      <c r="C181" s="102"/>
      <c r="D181" s="100" t="str">
        <f>IFERROR(INDEX('Equipment List'!$B$2:$B$2038,MATCH(E181,'Equipment List'!$A$2:$A$2038,0)),"")</f>
        <v/>
      </c>
      <c r="E181" s="119"/>
      <c r="F181" s="111"/>
      <c r="G181" s="105"/>
      <c r="H181" s="165"/>
      <c r="I181" s="166"/>
      <c r="J181" s="167"/>
      <c r="K181" s="103"/>
      <c r="L181" s="103"/>
      <c r="M181" s="103"/>
      <c r="N181" s="103"/>
      <c r="O181" s="113" t="str" cm="1">
        <f t="array" ref="O181">IFERROR(INDEX($D$12:$D$1000,MATCH(0,COUNTIF($O$11:O180,$D$12:$D$1000&amp;"")+IF($D$12:$D$1000="",1,0),0)),"")</f>
        <v/>
      </c>
      <c r="P181" s="114" t="str">
        <f t="shared" si="6"/>
        <v/>
      </c>
      <c r="Q181" s="115" t="str">
        <f t="shared" si="7"/>
        <v/>
      </c>
      <c r="R181" s="15" t="str">
        <f t="shared" si="8"/>
        <v/>
      </c>
      <c r="S181" s="31"/>
      <c r="T181" s="116"/>
      <c r="U181" s="116"/>
      <c r="V181" s="30"/>
    </row>
    <row r="182" spans="1:22" ht="16.25" customHeight="1">
      <c r="A182" s="14"/>
      <c r="B182" s="103"/>
      <c r="C182" s="102"/>
      <c r="D182" s="100" t="str">
        <f>IFERROR(INDEX('Equipment List'!$B$2:$B$2038,MATCH(E182,'Equipment List'!$A$2:$A$2038,0)),"")</f>
        <v/>
      </c>
      <c r="E182" s="119"/>
      <c r="F182" s="108"/>
      <c r="G182" s="103"/>
      <c r="H182" s="165"/>
      <c r="I182" s="166"/>
      <c r="J182" s="167"/>
      <c r="K182" s="103"/>
      <c r="L182" s="103"/>
      <c r="M182" s="103"/>
      <c r="N182" s="103"/>
      <c r="O182" s="113" t="str" cm="1">
        <f t="array" ref="O182">IFERROR(INDEX($D$12:$D$1000,MATCH(0,COUNTIF($O$11:O181,$D$12:$D$1000&amp;"")+IF($D$12:$D$1000="",1,0),0)),"")</f>
        <v/>
      </c>
      <c r="P182" s="114" t="str">
        <f t="shared" si="6"/>
        <v/>
      </c>
      <c r="Q182" s="115" t="str">
        <f t="shared" si="7"/>
        <v/>
      </c>
      <c r="R182" s="15" t="str">
        <f t="shared" si="8"/>
        <v/>
      </c>
      <c r="S182" s="31"/>
      <c r="T182" s="116"/>
      <c r="U182" s="116"/>
      <c r="V182" s="30"/>
    </row>
    <row r="183" spans="1:22" ht="16.25" customHeight="1">
      <c r="A183" s="14"/>
      <c r="B183" s="105"/>
      <c r="C183" s="102"/>
      <c r="D183" s="100" t="str">
        <f>IFERROR(INDEX('Equipment List'!$B$2:$B$2038,MATCH(E183,'Equipment List'!$A$2:$A$2038,0)),"")</f>
        <v/>
      </c>
      <c r="E183" s="119"/>
      <c r="F183" s="111"/>
      <c r="G183" s="105"/>
      <c r="H183" s="165"/>
      <c r="I183" s="166"/>
      <c r="J183" s="167"/>
      <c r="K183" s="103"/>
      <c r="L183" s="103"/>
      <c r="M183" s="103"/>
      <c r="N183" s="103"/>
      <c r="O183" s="113" t="str" cm="1">
        <f t="array" ref="O183">IFERROR(INDEX($D$12:$D$1000,MATCH(0,COUNTIF($O$11:O182,$D$12:$D$1000&amp;"")+IF($D$12:$D$1000="",1,0),0)),"")</f>
        <v/>
      </c>
      <c r="P183" s="114" t="str">
        <f t="shared" si="6"/>
        <v/>
      </c>
      <c r="Q183" s="115" t="str">
        <f t="shared" si="7"/>
        <v/>
      </c>
      <c r="R183" s="15" t="str">
        <f t="shared" si="8"/>
        <v/>
      </c>
      <c r="S183" s="31"/>
      <c r="T183" s="116"/>
      <c r="U183" s="116"/>
      <c r="V183" s="30"/>
    </row>
    <row r="184" spans="1:22" ht="16.25" customHeight="1">
      <c r="A184" s="14"/>
      <c r="B184" s="103"/>
      <c r="C184" s="102"/>
      <c r="D184" s="100" t="str">
        <f>IFERROR(INDEX('Equipment List'!$B$2:$B$2038,MATCH(E184,'Equipment List'!$A$2:$A$2038,0)),"")</f>
        <v/>
      </c>
      <c r="E184" s="119"/>
      <c r="F184" s="108"/>
      <c r="G184" s="103"/>
      <c r="H184" s="165"/>
      <c r="I184" s="166"/>
      <c r="J184" s="167"/>
      <c r="K184" s="103"/>
      <c r="L184" s="103"/>
      <c r="M184" s="103"/>
      <c r="N184" s="103"/>
      <c r="O184" s="113" t="str" cm="1">
        <f t="array" ref="O184">IFERROR(INDEX($D$12:$D$1000,MATCH(0,COUNTIF($O$11:O183,$D$12:$D$1000&amp;"")+IF($D$12:$D$1000="",1,0),0)),"")</f>
        <v/>
      </c>
      <c r="P184" s="114" t="str">
        <f t="shared" si="6"/>
        <v/>
      </c>
      <c r="Q184" s="115" t="str">
        <f t="shared" si="7"/>
        <v/>
      </c>
      <c r="R184" s="15" t="str">
        <f t="shared" si="8"/>
        <v/>
      </c>
      <c r="S184" s="31"/>
      <c r="T184" s="116"/>
      <c r="U184" s="116"/>
      <c r="V184" s="30"/>
    </row>
    <row r="185" spans="1:22" ht="16.25" customHeight="1">
      <c r="A185" s="14"/>
      <c r="B185" s="105"/>
      <c r="C185" s="102"/>
      <c r="D185" s="100" t="str">
        <f>IFERROR(INDEX('Equipment List'!$B$2:$B$2038,MATCH(E185,'Equipment List'!$A$2:$A$2038,0)),"")</f>
        <v/>
      </c>
      <c r="E185" s="119"/>
      <c r="F185" s="111"/>
      <c r="G185" s="105"/>
      <c r="H185" s="165"/>
      <c r="I185" s="166"/>
      <c r="J185" s="167"/>
      <c r="K185" s="103"/>
      <c r="L185" s="103"/>
      <c r="M185" s="103"/>
      <c r="N185" s="103"/>
      <c r="O185" s="113" t="str" cm="1">
        <f t="array" ref="O185">IFERROR(INDEX($D$12:$D$1000,MATCH(0,COUNTIF($O$11:O184,$D$12:$D$1000&amp;"")+IF($D$12:$D$1000="",1,0),0)),"")</f>
        <v/>
      </c>
      <c r="P185" s="114" t="str">
        <f t="shared" si="6"/>
        <v/>
      </c>
      <c r="Q185" s="115" t="str">
        <f t="shared" si="7"/>
        <v/>
      </c>
      <c r="R185" s="15" t="str">
        <f t="shared" si="8"/>
        <v/>
      </c>
      <c r="S185" s="31"/>
      <c r="T185" s="116"/>
      <c r="U185" s="116"/>
      <c r="V185" s="30"/>
    </row>
    <row r="186" spans="1:22" ht="16.25" customHeight="1">
      <c r="A186" s="14"/>
      <c r="B186" s="103"/>
      <c r="C186" s="102"/>
      <c r="D186" s="100" t="str">
        <f>IFERROR(INDEX('Equipment List'!$B$2:$B$2038,MATCH(E186,'Equipment List'!$A$2:$A$2038,0)),"")</f>
        <v/>
      </c>
      <c r="E186" s="119"/>
      <c r="F186" s="108"/>
      <c r="G186" s="103"/>
      <c r="H186" s="165"/>
      <c r="I186" s="166"/>
      <c r="J186" s="167"/>
      <c r="K186" s="103"/>
      <c r="L186" s="103"/>
      <c r="M186" s="103"/>
      <c r="N186" s="103"/>
      <c r="O186" s="113" t="str" cm="1">
        <f t="array" ref="O186">IFERROR(INDEX($D$12:$D$1000,MATCH(0,COUNTIF($O$11:O185,$D$12:$D$1000&amp;"")+IF($D$12:$D$1000="",1,0),0)),"")</f>
        <v/>
      </c>
      <c r="P186" s="114" t="str">
        <f t="shared" si="6"/>
        <v/>
      </c>
      <c r="Q186" s="115" t="str">
        <f t="shared" si="7"/>
        <v/>
      </c>
      <c r="R186" s="15" t="str">
        <f t="shared" si="8"/>
        <v/>
      </c>
      <c r="S186" s="31"/>
      <c r="T186" s="116"/>
      <c r="U186" s="116"/>
      <c r="V186" s="30"/>
    </row>
    <row r="187" spans="1:22" ht="16.25" customHeight="1">
      <c r="A187" s="14"/>
      <c r="B187" s="105"/>
      <c r="C187" s="102"/>
      <c r="D187" s="100" t="str">
        <f>IFERROR(INDEX('Equipment List'!$B$2:$B$2038,MATCH(E187,'Equipment List'!$A$2:$A$2038,0)),"")</f>
        <v/>
      </c>
      <c r="E187" s="119"/>
      <c r="F187" s="111"/>
      <c r="G187" s="105"/>
      <c r="H187" s="165"/>
      <c r="I187" s="166"/>
      <c r="J187" s="167"/>
      <c r="K187" s="103"/>
      <c r="L187" s="103"/>
      <c r="M187" s="103"/>
      <c r="N187" s="103"/>
      <c r="O187" s="113" t="str" cm="1">
        <f t="array" ref="O187">IFERROR(INDEX($D$12:$D$1000,MATCH(0,COUNTIF($O$11:O186,$D$12:$D$1000&amp;"")+IF($D$12:$D$1000="",1,0),0)),"")</f>
        <v/>
      </c>
      <c r="P187" s="114" t="str">
        <f t="shared" si="6"/>
        <v/>
      </c>
      <c r="Q187" s="115" t="str">
        <f t="shared" si="7"/>
        <v/>
      </c>
      <c r="R187" s="15" t="str">
        <f t="shared" si="8"/>
        <v/>
      </c>
      <c r="S187" s="31"/>
      <c r="T187" s="116"/>
      <c r="U187" s="116"/>
      <c r="V187" s="30"/>
    </row>
    <row r="188" spans="1:22" ht="16.25" customHeight="1">
      <c r="A188" s="14"/>
      <c r="B188" s="103"/>
      <c r="C188" s="102"/>
      <c r="D188" s="100" t="str">
        <f>IFERROR(INDEX('Equipment List'!$B$2:$B$2038,MATCH(E188,'Equipment List'!$A$2:$A$2038,0)),"")</f>
        <v/>
      </c>
      <c r="E188" s="119"/>
      <c r="F188" s="108"/>
      <c r="G188" s="103"/>
      <c r="H188" s="165"/>
      <c r="I188" s="166"/>
      <c r="J188" s="167"/>
      <c r="K188" s="103"/>
      <c r="L188" s="103"/>
      <c r="M188" s="103"/>
      <c r="N188" s="103"/>
      <c r="O188" s="113" t="str" cm="1">
        <f t="array" ref="O188">IFERROR(INDEX($D$12:$D$1000,MATCH(0,COUNTIF($O$11:O187,$D$12:$D$1000&amp;"")+IF($D$12:$D$1000="",1,0),0)),"")</f>
        <v/>
      </c>
      <c r="P188" s="114" t="str">
        <f t="shared" si="6"/>
        <v/>
      </c>
      <c r="Q188" s="115" t="str">
        <f t="shared" si="7"/>
        <v/>
      </c>
      <c r="R188" s="15" t="str">
        <f t="shared" si="8"/>
        <v/>
      </c>
      <c r="S188" s="31"/>
      <c r="T188" s="116"/>
      <c r="U188" s="116"/>
      <c r="V188" s="30"/>
    </row>
    <row r="189" spans="1:22" ht="16.25" customHeight="1">
      <c r="A189" s="14"/>
      <c r="B189" s="105"/>
      <c r="C189" s="102"/>
      <c r="D189" s="100" t="str">
        <f>IFERROR(INDEX('Equipment List'!$B$2:$B$2038,MATCH(E189,'Equipment List'!$A$2:$A$2038,0)),"")</f>
        <v/>
      </c>
      <c r="E189" s="119"/>
      <c r="F189" s="111"/>
      <c r="G189" s="105"/>
      <c r="H189" s="165"/>
      <c r="I189" s="166"/>
      <c r="J189" s="167"/>
      <c r="K189" s="103"/>
      <c r="L189" s="103"/>
      <c r="M189" s="103"/>
      <c r="N189" s="103"/>
      <c r="O189" s="113" t="str" cm="1">
        <f t="array" ref="O189">IFERROR(INDEX($D$12:$D$1000,MATCH(0,COUNTIF($O$11:O188,$D$12:$D$1000&amp;"")+IF($D$12:$D$1000="",1,0),0)),"")</f>
        <v/>
      </c>
      <c r="P189" s="114" t="str">
        <f t="shared" si="6"/>
        <v/>
      </c>
      <c r="Q189" s="115" t="str">
        <f t="shared" si="7"/>
        <v/>
      </c>
      <c r="R189" s="15" t="str">
        <f t="shared" si="8"/>
        <v/>
      </c>
      <c r="S189" s="31"/>
      <c r="T189" s="116"/>
      <c r="U189" s="116"/>
      <c r="V189" s="30"/>
    </row>
    <row r="190" spans="1:22" ht="16.25" customHeight="1">
      <c r="A190" s="14"/>
      <c r="B190" s="103"/>
      <c r="C190" s="102"/>
      <c r="D190" s="100" t="str">
        <f>IFERROR(INDEX('Equipment List'!$B$2:$B$2038,MATCH(E190,'Equipment List'!$A$2:$A$2038,0)),"")</f>
        <v/>
      </c>
      <c r="E190" s="119"/>
      <c r="F190" s="108"/>
      <c r="G190" s="103"/>
      <c r="H190" s="165"/>
      <c r="I190" s="166"/>
      <c r="J190" s="167"/>
      <c r="K190" s="103"/>
      <c r="L190" s="103"/>
      <c r="M190" s="103"/>
      <c r="N190" s="103"/>
      <c r="O190" s="113" t="str" cm="1">
        <f t="array" ref="O190">IFERROR(INDEX($D$12:$D$1000,MATCH(0,COUNTIF($O$11:O189,$D$12:$D$1000&amp;"")+IF($D$12:$D$1000="",1,0),0)),"")</f>
        <v/>
      </c>
      <c r="P190" s="114" t="str">
        <f t="shared" si="6"/>
        <v/>
      </c>
      <c r="Q190" s="115" t="str">
        <f t="shared" si="7"/>
        <v/>
      </c>
      <c r="R190" s="15" t="str">
        <f t="shared" si="8"/>
        <v/>
      </c>
      <c r="S190" s="31"/>
      <c r="T190" s="116"/>
      <c r="U190" s="116"/>
      <c r="V190" s="30"/>
    </row>
    <row r="191" spans="1:22" ht="16.25" customHeight="1">
      <c r="A191" s="14"/>
      <c r="B191" s="105"/>
      <c r="C191" s="102"/>
      <c r="D191" s="100" t="str">
        <f>IFERROR(INDEX('Equipment List'!$B$2:$B$2038,MATCH(E191,'Equipment List'!$A$2:$A$2038,0)),"")</f>
        <v/>
      </c>
      <c r="E191" s="119"/>
      <c r="F191" s="111"/>
      <c r="G191" s="105"/>
      <c r="H191" s="165"/>
      <c r="I191" s="166"/>
      <c r="J191" s="167"/>
      <c r="K191" s="103"/>
      <c r="L191" s="103"/>
      <c r="M191" s="103"/>
      <c r="N191" s="103"/>
      <c r="O191" s="113" t="str" cm="1">
        <f t="array" ref="O191">IFERROR(INDEX($D$12:$D$1000,MATCH(0,COUNTIF($O$11:O190,$D$12:$D$1000&amp;"")+IF($D$12:$D$1000="",1,0),0)),"")</f>
        <v/>
      </c>
      <c r="P191" s="114" t="str">
        <f t="shared" si="6"/>
        <v/>
      </c>
      <c r="Q191" s="115" t="str">
        <f t="shared" si="7"/>
        <v/>
      </c>
      <c r="R191" s="15" t="str">
        <f t="shared" si="8"/>
        <v/>
      </c>
      <c r="S191" s="31"/>
      <c r="T191" s="116"/>
      <c r="U191" s="116"/>
      <c r="V191" s="30"/>
    </row>
    <row r="192" spans="1:22" ht="16.25" customHeight="1">
      <c r="A192" s="14"/>
      <c r="B192" s="103"/>
      <c r="C192" s="102"/>
      <c r="D192" s="100" t="str">
        <f>IFERROR(INDEX('Equipment List'!$B$2:$B$2038,MATCH(E192,'Equipment List'!$A$2:$A$2038,0)),"")</f>
        <v/>
      </c>
      <c r="E192" s="119"/>
      <c r="F192" s="108"/>
      <c r="G192" s="103"/>
      <c r="H192" s="165"/>
      <c r="I192" s="166"/>
      <c r="J192" s="167"/>
      <c r="K192" s="103"/>
      <c r="L192" s="103"/>
      <c r="M192" s="103"/>
      <c r="N192" s="103"/>
      <c r="O192" s="113" t="str" cm="1">
        <f t="array" ref="O192">IFERROR(INDEX($D$12:$D$1000,MATCH(0,COUNTIF($O$11:O191,$D$12:$D$1000&amp;"")+IF($D$12:$D$1000="",1,0),0)),"")</f>
        <v/>
      </c>
      <c r="P192" s="114" t="str">
        <f t="shared" si="6"/>
        <v/>
      </c>
      <c r="Q192" s="115" t="str">
        <f t="shared" si="7"/>
        <v/>
      </c>
      <c r="R192" s="15" t="str">
        <f t="shared" si="8"/>
        <v/>
      </c>
      <c r="S192" s="31"/>
      <c r="T192" s="116"/>
      <c r="U192" s="116"/>
      <c r="V192" s="30"/>
    </row>
    <row r="193" spans="1:22" ht="16.25" customHeight="1">
      <c r="A193" s="14"/>
      <c r="B193" s="105"/>
      <c r="C193" s="102"/>
      <c r="D193" s="100" t="str">
        <f>IFERROR(INDEX('Equipment List'!$B$2:$B$2038,MATCH(E193,'Equipment List'!$A$2:$A$2038,0)),"")</f>
        <v/>
      </c>
      <c r="E193" s="119"/>
      <c r="F193" s="111"/>
      <c r="G193" s="105"/>
      <c r="H193" s="165"/>
      <c r="I193" s="166"/>
      <c r="J193" s="167"/>
      <c r="K193" s="103"/>
      <c r="L193" s="103"/>
      <c r="M193" s="103"/>
      <c r="N193" s="103"/>
      <c r="O193" s="113" t="str" cm="1">
        <f t="array" ref="O193">IFERROR(INDEX($D$12:$D$1000,MATCH(0,COUNTIF($O$11:O192,$D$12:$D$1000&amp;"")+IF($D$12:$D$1000="",1,0),0)),"")</f>
        <v/>
      </c>
      <c r="P193" s="114" t="str">
        <f t="shared" si="6"/>
        <v/>
      </c>
      <c r="Q193" s="115" t="str">
        <f t="shared" si="7"/>
        <v/>
      </c>
      <c r="R193" s="15" t="str">
        <f t="shared" si="8"/>
        <v/>
      </c>
      <c r="S193" s="31"/>
      <c r="T193" s="116"/>
      <c r="U193" s="116"/>
      <c r="V193" s="30"/>
    </row>
    <row r="194" spans="1:22" ht="16.25" customHeight="1">
      <c r="A194" s="14"/>
      <c r="B194" s="103"/>
      <c r="C194" s="102"/>
      <c r="D194" s="100" t="str">
        <f>IFERROR(INDEX('Equipment List'!$B$2:$B$2038,MATCH(E194,'Equipment List'!$A$2:$A$2038,0)),"")</f>
        <v/>
      </c>
      <c r="E194" s="119"/>
      <c r="F194" s="108"/>
      <c r="G194" s="103"/>
      <c r="H194" s="165"/>
      <c r="I194" s="166"/>
      <c r="J194" s="167"/>
      <c r="K194" s="103"/>
      <c r="L194" s="103"/>
      <c r="M194" s="103"/>
      <c r="N194" s="103"/>
      <c r="O194" s="113" t="str" cm="1">
        <f t="array" ref="O194">IFERROR(INDEX($D$12:$D$1000,MATCH(0,COUNTIF($O$11:O193,$D$12:$D$1000&amp;"")+IF($D$12:$D$1000="",1,0),0)),"")</f>
        <v/>
      </c>
      <c r="P194" s="114" t="str">
        <f t="shared" si="6"/>
        <v/>
      </c>
      <c r="Q194" s="115" t="str">
        <f t="shared" si="7"/>
        <v/>
      </c>
      <c r="R194" s="15" t="str">
        <f t="shared" si="8"/>
        <v/>
      </c>
      <c r="S194" s="31"/>
      <c r="T194" s="116"/>
      <c r="U194" s="116"/>
      <c r="V194" s="30"/>
    </row>
    <row r="195" spans="1:22" ht="16.25" customHeight="1">
      <c r="A195" s="14"/>
      <c r="B195" s="105"/>
      <c r="C195" s="102"/>
      <c r="D195" s="100" t="str">
        <f>IFERROR(INDEX('Equipment List'!$B$2:$B$2038,MATCH(E195,'Equipment List'!$A$2:$A$2038,0)),"")</f>
        <v/>
      </c>
      <c r="E195" s="119"/>
      <c r="F195" s="111"/>
      <c r="G195" s="105"/>
      <c r="H195" s="165"/>
      <c r="I195" s="166"/>
      <c r="J195" s="167"/>
      <c r="K195" s="103"/>
      <c r="L195" s="103"/>
      <c r="M195" s="103"/>
      <c r="N195" s="103"/>
      <c r="O195" s="113" t="str" cm="1">
        <f t="array" ref="O195">IFERROR(INDEX($D$12:$D$1000,MATCH(0,COUNTIF($O$11:O194,$D$12:$D$1000&amp;"")+IF($D$12:$D$1000="",1,0),0)),"")</f>
        <v/>
      </c>
      <c r="P195" s="114" t="str">
        <f t="shared" si="6"/>
        <v/>
      </c>
      <c r="Q195" s="115" t="str">
        <f t="shared" si="7"/>
        <v/>
      </c>
      <c r="R195" s="15" t="str">
        <f t="shared" si="8"/>
        <v/>
      </c>
      <c r="S195" s="31"/>
      <c r="T195" s="116"/>
      <c r="U195" s="116"/>
      <c r="V195" s="30"/>
    </row>
    <row r="196" spans="1:22" ht="16.25" customHeight="1">
      <c r="A196" s="14"/>
      <c r="B196" s="103"/>
      <c r="C196" s="102"/>
      <c r="D196" s="100" t="str">
        <f>IFERROR(INDEX('Equipment List'!$B$2:$B$2038,MATCH(E196,'Equipment List'!$A$2:$A$2038,0)),"")</f>
        <v/>
      </c>
      <c r="E196" s="119"/>
      <c r="F196" s="108"/>
      <c r="G196" s="103"/>
      <c r="H196" s="165"/>
      <c r="I196" s="166"/>
      <c r="J196" s="167"/>
      <c r="K196" s="103"/>
      <c r="L196" s="103"/>
      <c r="M196" s="103"/>
      <c r="N196" s="103"/>
      <c r="O196" s="113" t="str" cm="1">
        <f t="array" ref="O196">IFERROR(INDEX($D$12:$D$1000,MATCH(0,COUNTIF($O$11:O195,$D$12:$D$1000&amp;"")+IF($D$12:$D$1000="",1,0),0)),"")</f>
        <v/>
      </c>
      <c r="P196" s="114" t="str">
        <f t="shared" si="6"/>
        <v/>
      </c>
      <c r="Q196" s="115" t="str">
        <f t="shared" si="7"/>
        <v/>
      </c>
      <c r="R196" s="15" t="str">
        <f t="shared" si="8"/>
        <v/>
      </c>
      <c r="S196" s="31"/>
      <c r="T196" s="116"/>
      <c r="U196" s="116"/>
      <c r="V196" s="30"/>
    </row>
    <row r="197" spans="1:22" ht="16.25" customHeight="1">
      <c r="A197" s="14"/>
      <c r="B197" s="105"/>
      <c r="C197" s="102"/>
      <c r="D197" s="100" t="str">
        <f>IFERROR(INDEX('Equipment List'!$B$2:$B$2038,MATCH(E197,'Equipment List'!$A$2:$A$2038,0)),"")</f>
        <v/>
      </c>
      <c r="E197" s="119"/>
      <c r="F197" s="111"/>
      <c r="G197" s="105"/>
      <c r="H197" s="165"/>
      <c r="I197" s="166"/>
      <c r="J197" s="167"/>
      <c r="K197" s="103"/>
      <c r="L197" s="103"/>
      <c r="M197" s="103"/>
      <c r="N197" s="103"/>
      <c r="O197" s="113" t="str" cm="1">
        <f t="array" ref="O197">IFERROR(INDEX($D$12:$D$1000,MATCH(0,COUNTIF($O$11:O196,$D$12:$D$1000&amp;"")+IF($D$12:$D$1000="",1,0),0)),"")</f>
        <v/>
      </c>
      <c r="P197" s="114" t="str">
        <f t="shared" si="6"/>
        <v/>
      </c>
      <c r="Q197" s="115" t="str">
        <f t="shared" si="7"/>
        <v/>
      </c>
      <c r="R197" s="15" t="str">
        <f t="shared" si="8"/>
        <v/>
      </c>
      <c r="S197" s="31"/>
      <c r="T197" s="116"/>
      <c r="U197" s="116"/>
      <c r="V197" s="30"/>
    </row>
    <row r="198" spans="1:22" ht="16.25" customHeight="1">
      <c r="A198" s="14"/>
      <c r="B198" s="103"/>
      <c r="C198" s="102"/>
      <c r="D198" s="100" t="str">
        <f>IFERROR(INDEX('Equipment List'!$B$2:$B$2038,MATCH(E198,'Equipment List'!$A$2:$A$2038,0)),"")</f>
        <v/>
      </c>
      <c r="E198" s="119"/>
      <c r="F198" s="108"/>
      <c r="G198" s="103"/>
      <c r="H198" s="165"/>
      <c r="I198" s="166"/>
      <c r="J198" s="167"/>
      <c r="K198" s="103"/>
      <c r="L198" s="103"/>
      <c r="M198" s="103"/>
      <c r="N198" s="103"/>
      <c r="O198" s="113" t="str" cm="1">
        <f t="array" ref="O198">IFERROR(INDEX($D$12:$D$1000,MATCH(0,COUNTIF($O$11:O197,$D$12:$D$1000&amp;"")+IF($D$12:$D$1000="",1,0),0)),"")</f>
        <v/>
      </c>
      <c r="P198" s="114" t="str">
        <f t="shared" si="6"/>
        <v/>
      </c>
      <c r="Q198" s="115" t="str">
        <f t="shared" si="7"/>
        <v/>
      </c>
      <c r="R198" s="15" t="str">
        <f t="shared" si="8"/>
        <v/>
      </c>
      <c r="S198" s="31"/>
      <c r="T198" s="116"/>
      <c r="U198" s="116"/>
      <c r="V198" s="30"/>
    </row>
    <row r="199" spans="1:22" ht="16.25" customHeight="1">
      <c r="A199" s="14"/>
      <c r="B199" s="105"/>
      <c r="C199" s="102"/>
      <c r="D199" s="100" t="str">
        <f>IFERROR(INDEX('Equipment List'!$B$2:$B$2038,MATCH(E199,'Equipment List'!$A$2:$A$2038,0)),"")</f>
        <v/>
      </c>
      <c r="E199" s="119"/>
      <c r="F199" s="111"/>
      <c r="G199" s="105"/>
      <c r="H199" s="165"/>
      <c r="I199" s="166"/>
      <c r="J199" s="167"/>
      <c r="K199" s="103"/>
      <c r="L199" s="103"/>
      <c r="M199" s="103"/>
      <c r="N199" s="103"/>
      <c r="O199" s="113" t="str" cm="1">
        <f t="array" ref="O199">IFERROR(INDEX($D$12:$D$1000,MATCH(0,COUNTIF($O$11:O198,$D$12:$D$1000&amp;"")+IF($D$12:$D$1000="",1,0),0)),"")</f>
        <v/>
      </c>
      <c r="P199" s="114" t="str">
        <f t="shared" si="6"/>
        <v/>
      </c>
      <c r="Q199" s="115" t="str">
        <f t="shared" si="7"/>
        <v/>
      </c>
      <c r="R199" s="15" t="str">
        <f t="shared" si="8"/>
        <v/>
      </c>
      <c r="S199" s="31"/>
      <c r="T199" s="116"/>
      <c r="U199" s="116"/>
      <c r="V199" s="30"/>
    </row>
    <row r="200" spans="1:22" ht="16.25" customHeight="1">
      <c r="A200" s="14"/>
      <c r="B200" s="105"/>
      <c r="C200" s="102"/>
      <c r="D200" s="100" t="str">
        <f>IFERROR(INDEX('Equipment List'!$B$2:$B$2038,MATCH(E200,'Equipment List'!$A$2:$A$2038,0)),"")</f>
        <v/>
      </c>
      <c r="E200" s="119"/>
      <c r="F200" s="111"/>
      <c r="G200" s="105"/>
      <c r="H200" s="165"/>
      <c r="I200" s="166"/>
      <c r="J200" s="167"/>
      <c r="K200" s="103"/>
      <c r="L200" s="103"/>
      <c r="M200" s="103"/>
      <c r="N200" s="103"/>
      <c r="O200" s="113" t="str" cm="1">
        <f t="array" ref="O200">IFERROR(INDEX($D$12:$D$1000,MATCH(0,COUNTIF($O$11:O199,$D$12:$D$1000&amp;"")+IF($D$12:$D$1000="",1,0),0)),"")</f>
        <v/>
      </c>
      <c r="P200" s="114" t="str">
        <f t="shared" si="6"/>
        <v/>
      </c>
      <c r="Q200" s="115" t="str">
        <f t="shared" si="7"/>
        <v/>
      </c>
      <c r="R200" s="15" t="str">
        <f t="shared" si="8"/>
        <v/>
      </c>
      <c r="S200" s="31"/>
      <c r="T200" s="116"/>
      <c r="U200" s="116"/>
      <c r="V200" s="30"/>
    </row>
    <row r="201" spans="1:22" ht="16.25" customHeight="1">
      <c r="A201" s="14"/>
      <c r="B201" s="105"/>
      <c r="C201" s="102"/>
      <c r="D201" s="100" t="str">
        <f>IFERROR(INDEX('Equipment List'!$B$2:$B$2038,MATCH(E201,'Equipment List'!$A$2:$A$2038,0)),"")</f>
        <v/>
      </c>
      <c r="E201" s="119"/>
      <c r="F201" s="111"/>
      <c r="G201" s="105"/>
      <c r="H201" s="165"/>
      <c r="I201" s="166"/>
      <c r="J201" s="167"/>
      <c r="K201" s="103"/>
      <c r="L201" s="103"/>
      <c r="M201" s="103"/>
      <c r="N201" s="103"/>
      <c r="O201" s="113" t="str" cm="1">
        <f t="array" ref="O201">IFERROR(INDEX($D$12:$D$1000,MATCH(0,COUNTIF($O$11:O200,$D$12:$D$1000&amp;"")+IF($D$12:$D$1000="",1,0),0)),"")</f>
        <v/>
      </c>
      <c r="P201" s="114" t="str">
        <f t="shared" si="6"/>
        <v/>
      </c>
      <c r="Q201" s="115" t="str">
        <f t="shared" si="7"/>
        <v/>
      </c>
      <c r="R201" s="15" t="str">
        <f t="shared" si="8"/>
        <v/>
      </c>
      <c r="S201" s="31"/>
      <c r="T201" s="116"/>
      <c r="U201" s="116"/>
      <c r="V201" s="30"/>
    </row>
    <row r="202" spans="1:22" ht="16.25" customHeight="1">
      <c r="A202" s="14"/>
      <c r="B202" s="105"/>
      <c r="C202" s="102"/>
      <c r="D202" s="100" t="str">
        <f>IFERROR(INDEX('Equipment List'!$B$2:$B$2038,MATCH(E202,'Equipment List'!$A$2:$A$2038,0)),"")</f>
        <v/>
      </c>
      <c r="E202" s="119"/>
      <c r="F202" s="111"/>
      <c r="G202" s="105"/>
      <c r="H202" s="165"/>
      <c r="I202" s="166"/>
      <c r="J202" s="167"/>
      <c r="K202" s="103"/>
      <c r="L202" s="103"/>
      <c r="M202" s="103"/>
      <c r="N202" s="103"/>
      <c r="O202" s="113" t="str" cm="1">
        <f t="array" ref="O202">IFERROR(INDEX($D$12:$D$1000,MATCH(0,COUNTIF($O$11:O201,$D$12:$D$1000&amp;"")+IF($D$12:$D$1000="",1,0),0)),"")</f>
        <v/>
      </c>
      <c r="P202" s="114" t="str">
        <f t="shared" si="6"/>
        <v/>
      </c>
      <c r="Q202" s="115" t="str">
        <f t="shared" si="7"/>
        <v/>
      </c>
      <c r="R202" s="15" t="str">
        <f t="shared" si="8"/>
        <v/>
      </c>
      <c r="S202" s="31"/>
      <c r="T202" s="116"/>
      <c r="U202" s="116"/>
      <c r="V202" s="30"/>
    </row>
    <row r="203" spans="1:22" ht="16.25" customHeight="1">
      <c r="A203" s="14"/>
      <c r="B203" s="105"/>
      <c r="C203" s="102"/>
      <c r="D203" s="100" t="str">
        <f>IFERROR(INDEX('Equipment List'!$B$2:$B$2038,MATCH(E203,'Equipment List'!$A$2:$A$2038,0)),"")</f>
        <v/>
      </c>
      <c r="E203" s="119"/>
      <c r="F203" s="111"/>
      <c r="G203" s="105"/>
      <c r="H203" s="165"/>
      <c r="I203" s="166"/>
      <c r="J203" s="167"/>
      <c r="K203" s="103"/>
      <c r="L203" s="103"/>
      <c r="M203" s="103"/>
      <c r="N203" s="103"/>
      <c r="O203" s="113" t="str" cm="1">
        <f t="array" ref="O203">IFERROR(INDEX($D$12:$D$1000,MATCH(0,COUNTIF($O$11:O202,$D$12:$D$1000&amp;"")+IF($D$12:$D$1000="",1,0),0)),"")</f>
        <v/>
      </c>
      <c r="P203" s="114" t="str">
        <f t="shared" si="6"/>
        <v/>
      </c>
      <c r="Q203" s="115" t="str">
        <f t="shared" si="7"/>
        <v/>
      </c>
      <c r="R203" s="15" t="str">
        <f t="shared" si="8"/>
        <v/>
      </c>
      <c r="S203" s="31"/>
      <c r="T203" s="116"/>
      <c r="U203" s="116"/>
      <c r="V203" s="30"/>
    </row>
    <row r="204" spans="1:22" ht="16.25" customHeight="1">
      <c r="A204" s="14"/>
      <c r="B204" s="105"/>
      <c r="C204" s="102"/>
      <c r="D204" s="100" t="str">
        <f>IFERROR(INDEX('Equipment List'!$B$2:$B$2038,MATCH(E204,'Equipment List'!$A$2:$A$2038,0)),"")</f>
        <v/>
      </c>
      <c r="E204" s="119"/>
      <c r="F204" s="111"/>
      <c r="G204" s="105"/>
      <c r="H204" s="165"/>
      <c r="I204" s="166"/>
      <c r="J204" s="167"/>
      <c r="K204" s="103"/>
      <c r="L204" s="103"/>
      <c r="M204" s="103"/>
      <c r="N204" s="103"/>
      <c r="O204" s="113" t="str" cm="1">
        <f t="array" ref="O204">IFERROR(INDEX($D$12:$D$1000,MATCH(0,COUNTIF($O$11:O203,$D$12:$D$1000&amp;"")+IF($D$12:$D$1000="",1,0),0)),"")</f>
        <v/>
      </c>
      <c r="P204" s="114" t="str">
        <f t="shared" ref="P204:P267" si="9">IF(O204="","",COUNTIF($D$12:$D$1000,$O204))</f>
        <v/>
      </c>
      <c r="Q204" s="115" t="str">
        <f t="shared" ref="Q204:Q267" si="10">IF($O204="","",SUMIF($D$12:$D$1000,$O204,H$12:H$1000))</f>
        <v/>
      </c>
      <c r="R204" s="15" t="str">
        <f t="shared" ref="R204:R267" si="11">IF($O204="","",SUMIF($D$12:$D$1000,$O204,M$12:M$1000))</f>
        <v/>
      </c>
      <c r="S204" s="31"/>
      <c r="T204" s="116"/>
      <c r="U204" s="116"/>
      <c r="V204" s="30"/>
    </row>
    <row r="205" spans="1:22" ht="16.25" customHeight="1">
      <c r="A205" s="14"/>
      <c r="B205" s="105"/>
      <c r="C205" s="102"/>
      <c r="D205" s="100" t="str">
        <f>IFERROR(INDEX('Equipment List'!$B$2:$B$2038,MATCH(E205,'Equipment List'!$A$2:$A$2038,0)),"")</f>
        <v/>
      </c>
      <c r="E205" s="119"/>
      <c r="F205" s="111"/>
      <c r="G205" s="105"/>
      <c r="H205" s="165"/>
      <c r="I205" s="166"/>
      <c r="J205" s="167"/>
      <c r="K205" s="103"/>
      <c r="L205" s="103"/>
      <c r="M205" s="103"/>
      <c r="N205" s="103"/>
      <c r="O205" s="113" t="str" cm="1">
        <f t="array" ref="O205">IFERROR(INDEX($D$12:$D$1000,MATCH(0,COUNTIF($O$11:O204,$D$12:$D$1000&amp;"")+IF($D$12:$D$1000="",1,0),0)),"")</f>
        <v/>
      </c>
      <c r="P205" s="114" t="str">
        <f t="shared" si="9"/>
        <v/>
      </c>
      <c r="Q205" s="115" t="str">
        <f t="shared" si="10"/>
        <v/>
      </c>
      <c r="R205" s="15" t="str">
        <f t="shared" si="11"/>
        <v/>
      </c>
      <c r="S205" s="31"/>
      <c r="T205" s="116"/>
      <c r="U205" s="116"/>
      <c r="V205" s="30"/>
    </row>
    <row r="206" spans="1:22" ht="16.25" customHeight="1">
      <c r="A206" s="14"/>
      <c r="B206" s="105"/>
      <c r="C206" s="102"/>
      <c r="D206" s="100" t="str">
        <f>IFERROR(INDEX('Equipment List'!$B$2:$B$2038,MATCH(E206,'Equipment List'!$A$2:$A$2038,0)),"")</f>
        <v/>
      </c>
      <c r="E206" s="119"/>
      <c r="F206" s="111"/>
      <c r="G206" s="105"/>
      <c r="H206" s="165"/>
      <c r="I206" s="166"/>
      <c r="J206" s="167"/>
      <c r="K206" s="103"/>
      <c r="L206" s="103"/>
      <c r="M206" s="103"/>
      <c r="N206" s="103"/>
      <c r="O206" s="113" t="str" cm="1">
        <f t="array" ref="O206">IFERROR(INDEX($D$12:$D$1000,MATCH(0,COUNTIF($O$11:O205,$D$12:$D$1000&amp;"")+IF($D$12:$D$1000="",1,0),0)),"")</f>
        <v/>
      </c>
      <c r="P206" s="114" t="str">
        <f t="shared" si="9"/>
        <v/>
      </c>
      <c r="Q206" s="115" t="str">
        <f t="shared" si="10"/>
        <v/>
      </c>
      <c r="R206" s="15" t="str">
        <f t="shared" si="11"/>
        <v/>
      </c>
      <c r="S206" s="31"/>
      <c r="T206" s="116"/>
      <c r="U206" s="116"/>
      <c r="V206" s="30"/>
    </row>
    <row r="207" spans="1:22" ht="16.25" customHeight="1">
      <c r="A207" s="14"/>
      <c r="B207" s="105"/>
      <c r="C207" s="102"/>
      <c r="D207" s="100" t="str">
        <f>IFERROR(INDEX('Equipment List'!$B$2:$B$2038,MATCH(E207,'Equipment List'!$A$2:$A$2038,0)),"")</f>
        <v/>
      </c>
      <c r="E207" s="119"/>
      <c r="F207" s="111"/>
      <c r="G207" s="105"/>
      <c r="H207" s="165"/>
      <c r="I207" s="166"/>
      <c r="J207" s="167"/>
      <c r="K207" s="103"/>
      <c r="L207" s="103"/>
      <c r="M207" s="103"/>
      <c r="N207" s="103"/>
      <c r="O207" s="113" t="str" cm="1">
        <f t="array" ref="O207">IFERROR(INDEX($D$12:$D$1000,MATCH(0,COUNTIF($O$11:O206,$D$12:$D$1000&amp;"")+IF($D$12:$D$1000="",1,0),0)),"")</f>
        <v/>
      </c>
      <c r="P207" s="114" t="str">
        <f t="shared" si="9"/>
        <v/>
      </c>
      <c r="Q207" s="115" t="str">
        <f t="shared" si="10"/>
        <v/>
      </c>
      <c r="R207" s="15" t="str">
        <f t="shared" si="11"/>
        <v/>
      </c>
      <c r="S207" s="31"/>
      <c r="T207" s="116"/>
      <c r="U207" s="116"/>
      <c r="V207" s="30"/>
    </row>
    <row r="208" spans="1:22" ht="16.25" customHeight="1">
      <c r="A208" s="14"/>
      <c r="B208" s="105"/>
      <c r="C208" s="102"/>
      <c r="D208" s="100" t="str">
        <f>IFERROR(INDEX('Equipment List'!$B$2:$B$2038,MATCH(E208,'Equipment List'!$A$2:$A$2038,0)),"")</f>
        <v/>
      </c>
      <c r="E208" s="119"/>
      <c r="F208" s="111"/>
      <c r="G208" s="105"/>
      <c r="H208" s="165"/>
      <c r="I208" s="166"/>
      <c r="J208" s="167"/>
      <c r="K208" s="103"/>
      <c r="L208" s="103"/>
      <c r="M208" s="103"/>
      <c r="N208" s="103"/>
      <c r="O208" s="113" t="str" cm="1">
        <f t="array" ref="O208">IFERROR(INDEX($D$12:$D$1000,MATCH(0,COUNTIF($O$11:O207,$D$12:$D$1000&amp;"")+IF($D$12:$D$1000="",1,0),0)),"")</f>
        <v/>
      </c>
      <c r="P208" s="114" t="str">
        <f t="shared" si="9"/>
        <v/>
      </c>
      <c r="Q208" s="115" t="str">
        <f t="shared" si="10"/>
        <v/>
      </c>
      <c r="R208" s="15" t="str">
        <f t="shared" si="11"/>
        <v/>
      </c>
      <c r="S208" s="31"/>
      <c r="T208" s="116"/>
      <c r="U208" s="116"/>
      <c r="V208" s="30"/>
    </row>
    <row r="209" spans="1:22" ht="16.25" customHeight="1">
      <c r="A209" s="14"/>
      <c r="B209" s="105"/>
      <c r="C209" s="102"/>
      <c r="D209" s="100" t="str">
        <f>IFERROR(INDEX('Equipment List'!$B$2:$B$2038,MATCH(E209,'Equipment List'!$A$2:$A$2038,0)),"")</f>
        <v/>
      </c>
      <c r="E209" s="119"/>
      <c r="F209" s="110"/>
      <c r="G209" s="104"/>
      <c r="H209" s="165"/>
      <c r="I209" s="166"/>
      <c r="J209" s="167"/>
      <c r="K209" s="103"/>
      <c r="L209" s="103"/>
      <c r="M209" s="101"/>
      <c r="N209" s="103"/>
      <c r="O209" s="113" t="str" cm="1">
        <f t="array" ref="O209">IFERROR(INDEX($D$12:$D$1000,MATCH(0,COUNTIF($O$11:O208,$D$12:$D$1000&amp;"")+IF($D$12:$D$1000="",1,0),0)),"")</f>
        <v/>
      </c>
      <c r="P209" s="114" t="str">
        <f t="shared" si="9"/>
        <v/>
      </c>
      <c r="Q209" s="115" t="str">
        <f t="shared" si="10"/>
        <v/>
      </c>
      <c r="R209" s="15" t="str">
        <f t="shared" si="11"/>
        <v/>
      </c>
      <c r="S209" s="31"/>
      <c r="T209" s="116"/>
      <c r="U209" s="116"/>
      <c r="V209" s="30"/>
    </row>
    <row r="210" spans="1:22" ht="16.25" customHeight="1">
      <c r="A210" s="14"/>
      <c r="B210" s="105"/>
      <c r="C210" s="102"/>
      <c r="D210" s="100" t="str">
        <f>IFERROR(INDEX('Equipment List'!$B$2:$B$2038,MATCH(E210,'Equipment List'!$A$2:$A$2038,0)),"")</f>
        <v/>
      </c>
      <c r="E210" s="119"/>
      <c r="F210" s="110"/>
      <c r="G210" s="104"/>
      <c r="H210" s="165"/>
      <c r="I210" s="166"/>
      <c r="J210" s="167"/>
      <c r="K210" s="103"/>
      <c r="L210" s="103"/>
      <c r="M210" s="101"/>
      <c r="N210" s="103"/>
      <c r="O210" s="113" t="str" cm="1">
        <f t="array" ref="O210">IFERROR(INDEX($D$12:$D$1000,MATCH(0,COUNTIF($O$11:O209,$D$12:$D$1000&amp;"")+IF($D$12:$D$1000="",1,0),0)),"")</f>
        <v/>
      </c>
      <c r="P210" s="114" t="str">
        <f t="shared" si="9"/>
        <v/>
      </c>
      <c r="Q210" s="115" t="str">
        <f t="shared" si="10"/>
        <v/>
      </c>
      <c r="R210" s="15" t="str">
        <f t="shared" si="11"/>
        <v/>
      </c>
      <c r="S210" s="31"/>
      <c r="T210" s="116"/>
      <c r="U210" s="116"/>
      <c r="V210" s="30"/>
    </row>
    <row r="211" spans="1:22" ht="16.25" customHeight="1">
      <c r="A211" s="14"/>
      <c r="B211" s="105"/>
      <c r="C211" s="102"/>
      <c r="D211" s="100" t="str">
        <f>IFERROR(INDEX('Equipment List'!$B$2:$B$2038,MATCH(E211,'Equipment List'!$A$2:$A$2038,0)),"")</f>
        <v/>
      </c>
      <c r="E211" s="119"/>
      <c r="F211" s="110"/>
      <c r="G211" s="104"/>
      <c r="H211" s="165"/>
      <c r="I211" s="166"/>
      <c r="J211" s="167"/>
      <c r="K211" s="103"/>
      <c r="L211" s="103"/>
      <c r="M211" s="101"/>
      <c r="N211" s="103"/>
      <c r="O211" s="113" t="str" cm="1">
        <f t="array" ref="O211">IFERROR(INDEX($D$12:$D$1000,MATCH(0,COUNTIF($O$11:O210,$D$12:$D$1000&amp;"")+IF($D$12:$D$1000="",1,0),0)),"")</f>
        <v/>
      </c>
      <c r="P211" s="114" t="str">
        <f t="shared" si="9"/>
        <v/>
      </c>
      <c r="Q211" s="115" t="str">
        <f t="shared" si="10"/>
        <v/>
      </c>
      <c r="R211" s="15" t="str">
        <f t="shared" si="11"/>
        <v/>
      </c>
      <c r="S211" s="31"/>
      <c r="T211" s="116"/>
      <c r="U211" s="116"/>
      <c r="V211" s="30"/>
    </row>
    <row r="212" spans="1:22">
      <c r="B212" s="105"/>
      <c r="C212" s="102"/>
      <c r="D212" s="100" t="str">
        <f>IFERROR(INDEX('Equipment List'!$B$2:$B$2038,MATCH(E212,'Equipment List'!$A$2:$A$2038,0)),"")</f>
        <v/>
      </c>
      <c r="E212" s="119"/>
      <c r="F212" s="110"/>
      <c r="G212" s="104"/>
      <c r="H212" s="165"/>
      <c r="I212" s="166"/>
      <c r="J212" s="167"/>
      <c r="K212" s="103"/>
      <c r="L212" s="103"/>
      <c r="M212" s="101"/>
      <c r="N212" s="103"/>
      <c r="O212" s="113" t="str" cm="1">
        <f t="array" ref="O212">IFERROR(INDEX($D$12:$D$1000,MATCH(0,COUNTIF($O$11:O211,$D$12:$D$1000&amp;"")+IF($D$12:$D$1000="",1,0),0)),"")</f>
        <v/>
      </c>
      <c r="P212" s="114" t="str">
        <f t="shared" si="9"/>
        <v/>
      </c>
      <c r="Q212" s="115" t="str">
        <f t="shared" si="10"/>
        <v/>
      </c>
      <c r="R212" s="15" t="str">
        <f t="shared" si="11"/>
        <v/>
      </c>
      <c r="S212" s="31"/>
      <c r="T212" s="116"/>
      <c r="U212" s="116"/>
      <c r="V212" s="30"/>
    </row>
    <row r="213" spans="1:22">
      <c r="B213" s="105"/>
      <c r="C213" s="102"/>
      <c r="D213" s="100" t="str">
        <f>IFERROR(INDEX('Equipment List'!$B$2:$B$2038,MATCH(E213,'Equipment List'!$A$2:$A$2038,0)),"")</f>
        <v/>
      </c>
      <c r="E213" s="119"/>
      <c r="F213" s="110"/>
      <c r="G213" s="104"/>
      <c r="H213" s="165"/>
      <c r="I213" s="166"/>
      <c r="J213" s="167"/>
      <c r="K213" s="103"/>
      <c r="L213" s="103"/>
      <c r="M213" s="101"/>
      <c r="N213" s="103"/>
      <c r="O213" s="113" t="str" cm="1">
        <f t="array" ref="O213">IFERROR(INDEX($D$12:$D$1000,MATCH(0,COUNTIF($O$11:O212,$D$12:$D$1000&amp;"")+IF($D$12:$D$1000="",1,0),0)),"")</f>
        <v/>
      </c>
      <c r="P213" s="114" t="str">
        <f t="shared" si="9"/>
        <v/>
      </c>
      <c r="Q213" s="115" t="str">
        <f t="shared" si="10"/>
        <v/>
      </c>
      <c r="R213" s="15" t="str">
        <f t="shared" si="11"/>
        <v/>
      </c>
      <c r="S213" s="31"/>
      <c r="T213" s="116"/>
      <c r="U213" s="116"/>
      <c r="V213" s="30"/>
    </row>
    <row r="214" spans="1:22">
      <c r="B214" s="105"/>
      <c r="C214" s="102"/>
      <c r="D214" s="100" t="str">
        <f>IFERROR(INDEX('Equipment List'!$B$2:$B$2038,MATCH(E214,'Equipment List'!$A$2:$A$2038,0)),"")</f>
        <v/>
      </c>
      <c r="E214" s="119"/>
      <c r="F214" s="111"/>
      <c r="G214" s="105"/>
      <c r="H214" s="165"/>
      <c r="I214" s="166"/>
      <c r="J214" s="167"/>
      <c r="K214" s="103"/>
      <c r="L214" s="103"/>
      <c r="M214" s="103"/>
      <c r="N214" s="103"/>
      <c r="O214" s="113" t="str" cm="1">
        <f t="array" ref="O214">IFERROR(INDEX($D$12:$D$1000,MATCH(0,COUNTIF($O$11:O213,$D$12:$D$1000&amp;"")+IF($D$12:$D$1000="",1,0),0)),"")</f>
        <v/>
      </c>
      <c r="P214" s="114" t="str">
        <f t="shared" si="9"/>
        <v/>
      </c>
      <c r="Q214" s="115" t="str">
        <f t="shared" si="10"/>
        <v/>
      </c>
      <c r="R214" s="15" t="str">
        <f t="shared" si="11"/>
        <v/>
      </c>
      <c r="S214" s="31"/>
      <c r="T214" s="116"/>
      <c r="U214" s="116"/>
      <c r="V214" s="30"/>
    </row>
    <row r="215" spans="1:22">
      <c r="B215" s="105"/>
      <c r="C215" s="102"/>
      <c r="D215" s="100" t="str">
        <f>IFERROR(INDEX('Equipment List'!$B$2:$B$2038,MATCH(E215,'Equipment List'!$A$2:$A$2038,0)),"")</f>
        <v/>
      </c>
      <c r="E215" s="119"/>
      <c r="F215" s="111"/>
      <c r="G215" s="105"/>
      <c r="H215" s="165"/>
      <c r="I215" s="166"/>
      <c r="J215" s="167"/>
      <c r="K215" s="103"/>
      <c r="L215" s="103"/>
      <c r="M215" s="103"/>
      <c r="N215" s="103"/>
      <c r="O215" s="113" t="str" cm="1">
        <f t="array" ref="O215">IFERROR(INDEX($D$12:$D$1000,MATCH(0,COUNTIF($O$11:O214,$D$12:$D$1000&amp;"")+IF($D$12:$D$1000="",1,0),0)),"")</f>
        <v/>
      </c>
      <c r="P215" s="114" t="str">
        <f t="shared" si="9"/>
        <v/>
      </c>
      <c r="Q215" s="115" t="str">
        <f t="shared" si="10"/>
        <v/>
      </c>
      <c r="R215" s="15" t="str">
        <f t="shared" si="11"/>
        <v/>
      </c>
      <c r="S215" s="31"/>
      <c r="T215" s="116"/>
      <c r="U215" s="116"/>
      <c r="V215" s="30"/>
    </row>
    <row r="216" spans="1:22">
      <c r="B216" s="105"/>
      <c r="C216" s="102"/>
      <c r="D216" s="100" t="str">
        <f>IFERROR(INDEX('Equipment List'!$B$2:$B$2038,MATCH(E216,'Equipment List'!$A$2:$A$2038,0)),"")</f>
        <v/>
      </c>
      <c r="E216" s="119"/>
      <c r="F216" s="111"/>
      <c r="G216" s="105"/>
      <c r="H216" s="165"/>
      <c r="I216" s="166"/>
      <c r="J216" s="167"/>
      <c r="K216" s="103"/>
      <c r="L216" s="103"/>
      <c r="M216" s="103"/>
      <c r="N216" s="103"/>
      <c r="O216" s="113" t="str" cm="1">
        <f t="array" ref="O216">IFERROR(INDEX($D$12:$D$1000,MATCH(0,COUNTIF($O$11:O215,$D$12:$D$1000&amp;"")+IF($D$12:$D$1000="",1,0),0)),"")</f>
        <v/>
      </c>
      <c r="P216" s="114" t="str">
        <f t="shared" si="9"/>
        <v/>
      </c>
      <c r="Q216" s="115" t="str">
        <f t="shared" si="10"/>
        <v/>
      </c>
      <c r="R216" s="15" t="str">
        <f t="shared" si="11"/>
        <v/>
      </c>
      <c r="S216" s="31"/>
      <c r="T216" s="116"/>
      <c r="U216" s="116"/>
      <c r="V216" s="30"/>
    </row>
    <row r="217" spans="1:22">
      <c r="B217" s="105"/>
      <c r="C217" s="102"/>
      <c r="D217" s="100" t="str">
        <f>IFERROR(INDEX('Equipment List'!$B$2:$B$2038,MATCH(E217,'Equipment List'!$A$2:$A$2038,0)),"")</f>
        <v/>
      </c>
      <c r="E217" s="119"/>
      <c r="F217" s="111"/>
      <c r="G217" s="105"/>
      <c r="H217" s="165"/>
      <c r="I217" s="166"/>
      <c r="J217" s="167"/>
      <c r="K217" s="103"/>
      <c r="L217" s="103"/>
      <c r="M217" s="103"/>
      <c r="N217" s="103"/>
      <c r="O217" s="113" t="str" cm="1">
        <f t="array" ref="O217">IFERROR(INDEX($D$12:$D$1000,MATCH(0,COUNTIF($O$11:O216,$D$12:$D$1000&amp;"")+IF($D$12:$D$1000="",1,0),0)),"")</f>
        <v/>
      </c>
      <c r="P217" s="114" t="str">
        <f t="shared" si="9"/>
        <v/>
      </c>
      <c r="Q217" s="115" t="str">
        <f t="shared" si="10"/>
        <v/>
      </c>
      <c r="R217" s="15" t="str">
        <f t="shared" si="11"/>
        <v/>
      </c>
      <c r="S217" s="31"/>
      <c r="T217" s="116"/>
      <c r="U217" s="116"/>
      <c r="V217" s="30"/>
    </row>
    <row r="218" spans="1:22">
      <c r="B218" s="105"/>
      <c r="C218" s="102"/>
      <c r="D218" s="100" t="str">
        <f>IFERROR(INDEX('Equipment List'!$B$2:$B$2038,MATCH(E218,'Equipment List'!$A$2:$A$2038,0)),"")</f>
        <v/>
      </c>
      <c r="E218" s="119"/>
      <c r="F218" s="111"/>
      <c r="G218" s="105"/>
      <c r="H218" s="165"/>
      <c r="I218" s="166"/>
      <c r="J218" s="167"/>
      <c r="K218" s="103"/>
      <c r="L218" s="103"/>
      <c r="M218" s="103"/>
      <c r="N218" s="103"/>
      <c r="O218" s="113" t="str" cm="1">
        <f t="array" ref="O218">IFERROR(INDEX($D$12:$D$1000,MATCH(0,COUNTIF($O$11:O217,$D$12:$D$1000&amp;"")+IF($D$12:$D$1000="",1,0),0)),"")</f>
        <v/>
      </c>
      <c r="P218" s="114" t="str">
        <f t="shared" si="9"/>
        <v/>
      </c>
      <c r="Q218" s="115" t="str">
        <f t="shared" si="10"/>
        <v/>
      </c>
      <c r="R218" s="15" t="str">
        <f t="shared" si="11"/>
        <v/>
      </c>
      <c r="S218" s="31"/>
      <c r="T218" s="116"/>
      <c r="U218" s="116"/>
      <c r="V218" s="30"/>
    </row>
    <row r="219" spans="1:22">
      <c r="B219" s="105"/>
      <c r="C219" s="102"/>
      <c r="D219" s="100" t="str">
        <f>IFERROR(INDEX('Equipment List'!$B$2:$B$2038,MATCH(E219,'Equipment List'!$A$2:$A$2038,0)),"")</f>
        <v/>
      </c>
      <c r="E219" s="119"/>
      <c r="F219" s="111"/>
      <c r="G219" s="105"/>
      <c r="H219" s="165"/>
      <c r="I219" s="166"/>
      <c r="J219" s="167"/>
      <c r="K219" s="103"/>
      <c r="L219" s="103"/>
      <c r="M219" s="103"/>
      <c r="N219" s="103"/>
      <c r="O219" s="113" t="str" cm="1">
        <f t="array" ref="O219">IFERROR(INDEX($D$12:$D$1000,MATCH(0,COUNTIF($O$11:O218,$D$12:$D$1000&amp;"")+IF($D$12:$D$1000="",1,0),0)),"")</f>
        <v/>
      </c>
      <c r="P219" s="114" t="str">
        <f t="shared" si="9"/>
        <v/>
      </c>
      <c r="Q219" s="115" t="str">
        <f t="shared" si="10"/>
        <v/>
      </c>
      <c r="R219" s="15" t="str">
        <f t="shared" si="11"/>
        <v/>
      </c>
      <c r="S219" s="31"/>
      <c r="T219" s="116"/>
      <c r="U219" s="116"/>
      <c r="V219" s="30"/>
    </row>
    <row r="220" spans="1:22">
      <c r="B220" s="105"/>
      <c r="C220" s="102"/>
      <c r="D220" s="100" t="str">
        <f>IFERROR(INDEX('Equipment List'!$B$2:$B$2038,MATCH(E220,'Equipment List'!$A$2:$A$2038,0)),"")</f>
        <v/>
      </c>
      <c r="E220" s="119"/>
      <c r="F220" s="111"/>
      <c r="G220" s="105"/>
      <c r="H220" s="165"/>
      <c r="I220" s="166"/>
      <c r="J220" s="167"/>
      <c r="K220" s="103"/>
      <c r="L220" s="103"/>
      <c r="M220" s="103"/>
      <c r="N220" s="103"/>
      <c r="O220" s="113" t="str" cm="1">
        <f t="array" ref="O220">IFERROR(INDEX($D$12:$D$1000,MATCH(0,COUNTIF($O$11:O219,$D$12:$D$1000&amp;"")+IF($D$12:$D$1000="",1,0),0)),"")</f>
        <v/>
      </c>
      <c r="P220" s="114" t="str">
        <f t="shared" si="9"/>
        <v/>
      </c>
      <c r="Q220" s="115" t="str">
        <f t="shared" si="10"/>
        <v/>
      </c>
      <c r="R220" s="15" t="str">
        <f t="shared" si="11"/>
        <v/>
      </c>
      <c r="S220" s="31"/>
      <c r="T220" s="116"/>
      <c r="U220" s="116"/>
      <c r="V220" s="30"/>
    </row>
    <row r="221" spans="1:22">
      <c r="B221" s="105"/>
      <c r="C221" s="102"/>
      <c r="D221" s="100" t="str">
        <f>IFERROR(INDEX('Equipment List'!$B$2:$B$2038,MATCH(E221,'Equipment List'!$A$2:$A$2038,0)),"")</f>
        <v/>
      </c>
      <c r="E221" s="119"/>
      <c r="F221" s="111"/>
      <c r="G221" s="105"/>
      <c r="H221" s="165"/>
      <c r="I221" s="166"/>
      <c r="J221" s="167"/>
      <c r="K221" s="103"/>
      <c r="L221" s="103"/>
      <c r="M221" s="103"/>
      <c r="N221" s="103"/>
      <c r="O221" s="113" t="str" cm="1">
        <f t="array" ref="O221">IFERROR(INDEX($D$12:$D$1000,MATCH(0,COUNTIF($O$11:O220,$D$12:$D$1000&amp;"")+IF($D$12:$D$1000="",1,0),0)),"")</f>
        <v/>
      </c>
      <c r="P221" s="114" t="str">
        <f t="shared" si="9"/>
        <v/>
      </c>
      <c r="Q221" s="115" t="str">
        <f t="shared" si="10"/>
        <v/>
      </c>
      <c r="R221" s="15" t="str">
        <f t="shared" si="11"/>
        <v/>
      </c>
      <c r="S221" s="31"/>
      <c r="T221" s="116"/>
      <c r="U221" s="116"/>
      <c r="V221" s="30"/>
    </row>
    <row r="222" spans="1:22">
      <c r="B222" s="105"/>
      <c r="C222" s="102"/>
      <c r="D222" s="100" t="str">
        <f>IFERROR(INDEX('Equipment List'!$B$2:$B$2038,MATCH(E222,'Equipment List'!$A$2:$A$2038,0)),"")</f>
        <v/>
      </c>
      <c r="E222" s="119"/>
      <c r="F222" s="111"/>
      <c r="G222" s="105"/>
      <c r="H222" s="165"/>
      <c r="I222" s="166"/>
      <c r="J222" s="167"/>
      <c r="K222" s="103"/>
      <c r="L222" s="103"/>
      <c r="M222" s="103"/>
      <c r="N222" s="103"/>
      <c r="O222" s="113" t="str" cm="1">
        <f t="array" ref="O222">IFERROR(INDEX($D$12:$D$1000,MATCH(0,COUNTIF($O$11:O221,$D$12:$D$1000&amp;"")+IF($D$12:$D$1000="",1,0),0)),"")</f>
        <v/>
      </c>
      <c r="P222" s="114" t="str">
        <f t="shared" si="9"/>
        <v/>
      </c>
      <c r="Q222" s="115" t="str">
        <f t="shared" si="10"/>
        <v/>
      </c>
      <c r="R222" s="15" t="str">
        <f t="shared" si="11"/>
        <v/>
      </c>
      <c r="S222" s="31"/>
      <c r="T222" s="116"/>
      <c r="U222" s="116"/>
      <c r="V222" s="30"/>
    </row>
    <row r="223" spans="1:22">
      <c r="B223" s="105"/>
      <c r="C223" s="102"/>
      <c r="D223" s="100" t="str">
        <f>IFERROR(INDEX('Equipment List'!$B$2:$B$2038,MATCH(E223,'Equipment List'!$A$2:$A$2038,0)),"")</f>
        <v/>
      </c>
      <c r="E223" s="119"/>
      <c r="F223" s="111"/>
      <c r="G223" s="105"/>
      <c r="H223" s="165"/>
      <c r="I223" s="166"/>
      <c r="J223" s="167"/>
      <c r="K223" s="103"/>
      <c r="L223" s="103"/>
      <c r="M223" s="103"/>
      <c r="N223" s="103"/>
      <c r="O223" s="113" t="str" cm="1">
        <f t="array" ref="O223">IFERROR(INDEX($D$12:$D$1000,MATCH(0,COUNTIF($O$11:O222,$D$12:$D$1000&amp;"")+IF($D$12:$D$1000="",1,0),0)),"")</f>
        <v/>
      </c>
      <c r="P223" s="114" t="str">
        <f t="shared" si="9"/>
        <v/>
      </c>
      <c r="Q223" s="115" t="str">
        <f t="shared" si="10"/>
        <v/>
      </c>
      <c r="R223" s="15" t="str">
        <f t="shared" si="11"/>
        <v/>
      </c>
      <c r="S223" s="31"/>
      <c r="T223" s="116"/>
      <c r="U223" s="116"/>
      <c r="V223" s="30"/>
    </row>
    <row r="224" spans="1:22">
      <c r="B224" s="105"/>
      <c r="C224" s="102"/>
      <c r="D224" s="100" t="str">
        <f>IFERROR(INDEX('Equipment List'!$B$2:$B$2038,MATCH(E224,'Equipment List'!$A$2:$A$2038,0)),"")</f>
        <v/>
      </c>
      <c r="E224" s="119"/>
      <c r="F224" s="111"/>
      <c r="G224" s="105"/>
      <c r="H224" s="165"/>
      <c r="I224" s="166"/>
      <c r="J224" s="167"/>
      <c r="K224" s="103"/>
      <c r="L224" s="103"/>
      <c r="M224" s="103"/>
      <c r="N224" s="103"/>
      <c r="O224" s="113" t="str" cm="1">
        <f t="array" ref="O224">IFERROR(INDEX($D$12:$D$1000,MATCH(0,COUNTIF($O$11:O223,$D$12:$D$1000&amp;"")+IF($D$12:$D$1000="",1,0),0)),"")</f>
        <v/>
      </c>
      <c r="P224" s="114" t="str">
        <f t="shared" si="9"/>
        <v/>
      </c>
      <c r="Q224" s="115" t="str">
        <f t="shared" si="10"/>
        <v/>
      </c>
      <c r="R224" s="15" t="str">
        <f t="shared" si="11"/>
        <v/>
      </c>
      <c r="S224" s="31"/>
      <c r="T224" s="116"/>
      <c r="U224" s="116"/>
      <c r="V224" s="30"/>
    </row>
    <row r="225" spans="2:22">
      <c r="B225" s="105"/>
      <c r="C225" s="102"/>
      <c r="D225" s="100" t="str">
        <f>IFERROR(INDEX('Equipment List'!$B$2:$B$2038,MATCH(E225,'Equipment List'!$A$2:$A$2038,0)),"")</f>
        <v/>
      </c>
      <c r="E225" s="119"/>
      <c r="F225" s="111"/>
      <c r="G225" s="105"/>
      <c r="H225" s="165"/>
      <c r="I225" s="166"/>
      <c r="J225" s="167"/>
      <c r="K225" s="103"/>
      <c r="L225" s="103"/>
      <c r="M225" s="103"/>
      <c r="N225" s="103"/>
      <c r="O225" s="113" t="str" cm="1">
        <f t="array" ref="O225">IFERROR(INDEX($D$12:$D$1000,MATCH(0,COUNTIF($O$11:O224,$D$12:$D$1000&amp;"")+IF($D$12:$D$1000="",1,0),0)),"")</f>
        <v/>
      </c>
      <c r="P225" s="114" t="str">
        <f t="shared" si="9"/>
        <v/>
      </c>
      <c r="Q225" s="115" t="str">
        <f t="shared" si="10"/>
        <v/>
      </c>
      <c r="R225" s="15" t="str">
        <f t="shared" si="11"/>
        <v/>
      </c>
      <c r="S225" s="31"/>
      <c r="T225" s="116"/>
      <c r="U225" s="116"/>
      <c r="V225" s="30"/>
    </row>
    <row r="226" spans="2:22">
      <c r="B226" s="105"/>
      <c r="C226" s="102"/>
      <c r="D226" s="100" t="str">
        <f>IFERROR(INDEX('Equipment List'!$B$2:$B$2038,MATCH(E226,'Equipment List'!$A$2:$A$2038,0)),"")</f>
        <v/>
      </c>
      <c r="E226" s="119"/>
      <c r="F226" s="111"/>
      <c r="G226" s="105"/>
      <c r="H226" s="165"/>
      <c r="I226" s="166"/>
      <c r="J226" s="167"/>
      <c r="K226" s="103"/>
      <c r="L226" s="103"/>
      <c r="M226" s="103"/>
      <c r="N226" s="103"/>
      <c r="O226" s="113" t="str" cm="1">
        <f t="array" ref="O226">IFERROR(INDEX($D$12:$D$1000,MATCH(0,COUNTIF($O$11:O225,$D$12:$D$1000&amp;"")+IF($D$12:$D$1000="",1,0),0)),"")</f>
        <v/>
      </c>
      <c r="P226" s="114" t="str">
        <f t="shared" si="9"/>
        <v/>
      </c>
      <c r="Q226" s="115" t="str">
        <f t="shared" si="10"/>
        <v/>
      </c>
      <c r="R226" s="15" t="str">
        <f t="shared" si="11"/>
        <v/>
      </c>
      <c r="S226" s="31"/>
      <c r="T226" s="116"/>
      <c r="U226" s="116"/>
      <c r="V226" s="30"/>
    </row>
    <row r="227" spans="2:22">
      <c r="B227" s="105"/>
      <c r="C227" s="102"/>
      <c r="D227" s="100" t="str">
        <f>IFERROR(INDEX('Equipment List'!$B$2:$B$2038,MATCH(E227,'Equipment List'!$A$2:$A$2038,0)),"")</f>
        <v/>
      </c>
      <c r="E227" s="119"/>
      <c r="F227" s="111"/>
      <c r="G227" s="105"/>
      <c r="H227" s="165"/>
      <c r="I227" s="166"/>
      <c r="J227" s="167"/>
      <c r="K227" s="103"/>
      <c r="L227" s="103"/>
      <c r="M227" s="103"/>
      <c r="N227" s="103"/>
      <c r="O227" s="113" t="str" cm="1">
        <f t="array" ref="O227">IFERROR(INDEX($D$12:$D$1000,MATCH(0,COUNTIF($O$11:O226,$D$12:$D$1000&amp;"")+IF($D$12:$D$1000="",1,0),0)),"")</f>
        <v/>
      </c>
      <c r="P227" s="114" t="str">
        <f t="shared" si="9"/>
        <v/>
      </c>
      <c r="Q227" s="115" t="str">
        <f t="shared" si="10"/>
        <v/>
      </c>
      <c r="R227" s="15" t="str">
        <f t="shared" si="11"/>
        <v/>
      </c>
      <c r="S227" s="31"/>
      <c r="T227" s="116"/>
      <c r="U227" s="116"/>
      <c r="V227" s="30"/>
    </row>
    <row r="228" spans="2:22">
      <c r="B228" s="105"/>
      <c r="C228" s="102"/>
      <c r="D228" s="100" t="str">
        <f>IFERROR(INDEX('Equipment List'!$B$2:$B$2038,MATCH(E228,'Equipment List'!$A$2:$A$2038,0)),"")</f>
        <v/>
      </c>
      <c r="E228" s="119"/>
      <c r="F228" s="111"/>
      <c r="G228" s="105"/>
      <c r="H228" s="165"/>
      <c r="I228" s="166"/>
      <c r="J228" s="167"/>
      <c r="K228" s="103"/>
      <c r="L228" s="103"/>
      <c r="M228" s="103"/>
      <c r="N228" s="103"/>
      <c r="O228" s="113" t="str" cm="1">
        <f t="array" ref="O228">IFERROR(INDEX($D$12:$D$1000,MATCH(0,COUNTIF($O$11:O227,$D$12:$D$1000&amp;"")+IF($D$12:$D$1000="",1,0),0)),"")</f>
        <v/>
      </c>
      <c r="P228" s="114" t="str">
        <f t="shared" si="9"/>
        <v/>
      </c>
      <c r="Q228" s="115" t="str">
        <f t="shared" si="10"/>
        <v/>
      </c>
      <c r="R228" s="15" t="str">
        <f t="shared" si="11"/>
        <v/>
      </c>
      <c r="S228" s="31"/>
      <c r="T228" s="116"/>
      <c r="U228" s="116"/>
      <c r="V228" s="30"/>
    </row>
    <row r="229" spans="2:22">
      <c r="B229" s="105"/>
      <c r="C229" s="102"/>
      <c r="D229" s="100" t="str">
        <f>IFERROR(INDEX('Equipment List'!$B$2:$B$2038,MATCH(E229,'Equipment List'!$A$2:$A$2038,0)),"")</f>
        <v/>
      </c>
      <c r="E229" s="119"/>
      <c r="F229" s="111"/>
      <c r="G229" s="105"/>
      <c r="H229" s="165"/>
      <c r="I229" s="166"/>
      <c r="J229" s="167"/>
      <c r="K229" s="103"/>
      <c r="L229" s="103"/>
      <c r="M229" s="103"/>
      <c r="N229" s="103"/>
      <c r="O229" s="113" t="str" cm="1">
        <f t="array" ref="O229">IFERROR(INDEX($D$12:$D$1000,MATCH(0,COUNTIF($O$11:O228,$D$12:$D$1000&amp;"")+IF($D$12:$D$1000="",1,0),0)),"")</f>
        <v/>
      </c>
      <c r="P229" s="114" t="str">
        <f t="shared" si="9"/>
        <v/>
      </c>
      <c r="Q229" s="115" t="str">
        <f t="shared" si="10"/>
        <v/>
      </c>
      <c r="R229" s="15" t="str">
        <f t="shared" si="11"/>
        <v/>
      </c>
      <c r="S229" s="31"/>
      <c r="T229" s="116"/>
      <c r="U229" s="116"/>
      <c r="V229" s="30"/>
    </row>
    <row r="230" spans="2:22">
      <c r="B230" s="105"/>
      <c r="C230" s="102"/>
      <c r="D230" s="100" t="str">
        <f>IFERROR(INDEX('Equipment List'!$B$2:$B$2038,MATCH(E230,'Equipment List'!$A$2:$A$2038,0)),"")</f>
        <v/>
      </c>
      <c r="E230" s="119"/>
      <c r="F230" s="111"/>
      <c r="G230" s="105"/>
      <c r="H230" s="165"/>
      <c r="I230" s="166"/>
      <c r="J230" s="167"/>
      <c r="K230" s="103"/>
      <c r="L230" s="103"/>
      <c r="M230" s="103"/>
      <c r="N230" s="103"/>
      <c r="O230" s="113" t="str" cm="1">
        <f t="array" ref="O230">IFERROR(INDEX($D$12:$D$1000,MATCH(0,COUNTIF($O$11:O229,$D$12:$D$1000&amp;"")+IF($D$12:$D$1000="",1,0),0)),"")</f>
        <v/>
      </c>
      <c r="P230" s="114" t="str">
        <f t="shared" si="9"/>
        <v/>
      </c>
      <c r="Q230" s="115" t="str">
        <f t="shared" si="10"/>
        <v/>
      </c>
      <c r="R230" s="15" t="str">
        <f t="shared" si="11"/>
        <v/>
      </c>
      <c r="S230" s="31"/>
      <c r="T230" s="116"/>
      <c r="U230" s="116"/>
      <c r="V230" s="30"/>
    </row>
    <row r="231" spans="2:22">
      <c r="B231" s="105"/>
      <c r="C231" s="102"/>
      <c r="D231" s="100" t="str">
        <f>IFERROR(INDEX('Equipment List'!$B$2:$B$2038,MATCH(E231,'Equipment List'!$A$2:$A$2038,0)),"")</f>
        <v/>
      </c>
      <c r="E231" s="119"/>
      <c r="F231" s="111"/>
      <c r="G231" s="105"/>
      <c r="H231" s="165"/>
      <c r="I231" s="166"/>
      <c r="J231" s="167"/>
      <c r="K231" s="103"/>
      <c r="L231" s="103"/>
      <c r="M231" s="103"/>
      <c r="N231" s="103"/>
      <c r="O231" s="113" t="str" cm="1">
        <f t="array" ref="O231">IFERROR(INDEX($D$12:$D$1000,MATCH(0,COUNTIF($O$11:O230,$D$12:$D$1000&amp;"")+IF($D$12:$D$1000="",1,0),0)),"")</f>
        <v/>
      </c>
      <c r="P231" s="114" t="str">
        <f t="shared" si="9"/>
        <v/>
      </c>
      <c r="Q231" s="115" t="str">
        <f t="shared" si="10"/>
        <v/>
      </c>
      <c r="R231" s="15" t="str">
        <f t="shared" si="11"/>
        <v/>
      </c>
      <c r="S231" s="31"/>
      <c r="T231" s="116"/>
      <c r="U231" s="116"/>
      <c r="V231" s="30"/>
    </row>
    <row r="232" spans="2:22">
      <c r="B232" s="105"/>
      <c r="C232" s="102"/>
      <c r="D232" s="100" t="str">
        <f>IFERROR(INDEX('Equipment List'!$B$2:$B$2038,MATCH(E232,'Equipment List'!$A$2:$A$2038,0)),"")</f>
        <v/>
      </c>
      <c r="E232" s="119"/>
      <c r="F232" s="111"/>
      <c r="G232" s="105"/>
      <c r="H232" s="165"/>
      <c r="I232" s="166"/>
      <c r="J232" s="167"/>
      <c r="K232" s="103"/>
      <c r="L232" s="103"/>
      <c r="M232" s="103"/>
      <c r="N232" s="103"/>
      <c r="O232" s="113" t="str" cm="1">
        <f t="array" ref="O232">IFERROR(INDEX($D$12:$D$1000,MATCH(0,COUNTIF($O$11:O231,$D$12:$D$1000&amp;"")+IF($D$12:$D$1000="",1,0),0)),"")</f>
        <v/>
      </c>
      <c r="P232" s="114" t="str">
        <f t="shared" si="9"/>
        <v/>
      </c>
      <c r="Q232" s="115" t="str">
        <f t="shared" si="10"/>
        <v/>
      </c>
      <c r="R232" s="15" t="str">
        <f t="shared" si="11"/>
        <v/>
      </c>
      <c r="S232" s="31"/>
      <c r="T232" s="116"/>
      <c r="U232" s="116"/>
      <c r="V232" s="30"/>
    </row>
    <row r="233" spans="2:22">
      <c r="B233" s="105"/>
      <c r="C233" s="102"/>
      <c r="D233" s="100" t="str">
        <f>IFERROR(INDEX('Equipment List'!$B$2:$B$2038,MATCH(E233,'Equipment List'!$A$2:$A$2038,0)),"")</f>
        <v/>
      </c>
      <c r="E233" s="119"/>
      <c r="F233" s="111"/>
      <c r="G233" s="105"/>
      <c r="H233" s="165"/>
      <c r="I233" s="166"/>
      <c r="J233" s="167"/>
      <c r="K233" s="103"/>
      <c r="L233" s="103"/>
      <c r="M233" s="103"/>
      <c r="N233" s="103"/>
      <c r="O233" s="113" t="str" cm="1">
        <f t="array" ref="O233">IFERROR(INDEX($D$12:$D$1000,MATCH(0,COUNTIF($O$11:O232,$D$12:$D$1000&amp;"")+IF($D$12:$D$1000="",1,0),0)),"")</f>
        <v/>
      </c>
      <c r="P233" s="114" t="str">
        <f t="shared" si="9"/>
        <v/>
      </c>
      <c r="Q233" s="115" t="str">
        <f t="shared" si="10"/>
        <v/>
      </c>
      <c r="R233" s="15" t="str">
        <f t="shared" si="11"/>
        <v/>
      </c>
      <c r="S233" s="31"/>
      <c r="T233" s="116"/>
      <c r="U233" s="116"/>
      <c r="V233" s="30"/>
    </row>
    <row r="234" spans="2:22">
      <c r="B234" s="105"/>
      <c r="C234" s="102"/>
      <c r="D234" s="100" t="str">
        <f>IFERROR(INDEX('Equipment List'!$B$2:$B$2038,MATCH(E234,'Equipment List'!$A$2:$A$2038,0)),"")</f>
        <v/>
      </c>
      <c r="E234" s="119"/>
      <c r="F234" s="111"/>
      <c r="G234" s="105"/>
      <c r="H234" s="165"/>
      <c r="I234" s="166"/>
      <c r="J234" s="167"/>
      <c r="K234" s="103"/>
      <c r="L234" s="103"/>
      <c r="M234" s="103"/>
      <c r="N234" s="103"/>
      <c r="O234" s="113" t="str" cm="1">
        <f t="array" ref="O234">IFERROR(INDEX($D$12:$D$1000,MATCH(0,COUNTIF($O$11:O233,$D$12:$D$1000&amp;"")+IF($D$12:$D$1000="",1,0),0)),"")</f>
        <v/>
      </c>
      <c r="P234" s="114" t="str">
        <f t="shared" si="9"/>
        <v/>
      </c>
      <c r="Q234" s="115" t="str">
        <f t="shared" si="10"/>
        <v/>
      </c>
      <c r="R234" s="15" t="str">
        <f t="shared" si="11"/>
        <v/>
      </c>
      <c r="S234" s="31"/>
      <c r="T234" s="116"/>
      <c r="U234" s="116"/>
      <c r="V234" s="30"/>
    </row>
    <row r="235" spans="2:22">
      <c r="B235" s="105"/>
      <c r="C235" s="102"/>
      <c r="D235" s="100" t="str">
        <f>IFERROR(INDEX('Equipment List'!$B$2:$B$2038,MATCH(E235,'Equipment List'!$A$2:$A$2038,0)),"")</f>
        <v/>
      </c>
      <c r="E235" s="119"/>
      <c r="F235" s="111"/>
      <c r="G235" s="105"/>
      <c r="H235" s="165"/>
      <c r="I235" s="166"/>
      <c r="J235" s="167"/>
      <c r="K235" s="103"/>
      <c r="L235" s="103"/>
      <c r="M235" s="103"/>
      <c r="N235" s="103"/>
      <c r="O235" s="113" t="str" cm="1">
        <f t="array" ref="O235">IFERROR(INDEX($D$12:$D$1000,MATCH(0,COUNTIF($O$11:O234,$D$12:$D$1000&amp;"")+IF($D$12:$D$1000="",1,0),0)),"")</f>
        <v/>
      </c>
      <c r="P235" s="114" t="str">
        <f t="shared" si="9"/>
        <v/>
      </c>
      <c r="Q235" s="115" t="str">
        <f t="shared" si="10"/>
        <v/>
      </c>
      <c r="R235" s="15" t="str">
        <f t="shared" si="11"/>
        <v/>
      </c>
      <c r="S235" s="31"/>
      <c r="T235" s="116"/>
      <c r="U235" s="116"/>
      <c r="V235" s="30"/>
    </row>
    <row r="236" spans="2:22">
      <c r="B236" s="105"/>
      <c r="C236" s="102"/>
      <c r="D236" s="100" t="str">
        <f>IFERROR(INDEX('Equipment List'!$B$2:$B$2038,MATCH(E236,'Equipment List'!$A$2:$A$2038,0)),"")</f>
        <v/>
      </c>
      <c r="E236" s="119"/>
      <c r="F236" s="111"/>
      <c r="G236" s="105"/>
      <c r="H236" s="165"/>
      <c r="I236" s="166"/>
      <c r="J236" s="167"/>
      <c r="K236" s="103"/>
      <c r="L236" s="103"/>
      <c r="M236" s="103"/>
      <c r="N236" s="103"/>
      <c r="O236" s="113" t="str" cm="1">
        <f t="array" ref="O236">IFERROR(INDEX($D$12:$D$1000,MATCH(0,COUNTIF($O$11:O235,$D$12:$D$1000&amp;"")+IF($D$12:$D$1000="",1,0),0)),"")</f>
        <v/>
      </c>
      <c r="P236" s="114" t="str">
        <f t="shared" si="9"/>
        <v/>
      </c>
      <c r="Q236" s="115" t="str">
        <f t="shared" si="10"/>
        <v/>
      </c>
      <c r="R236" s="15" t="str">
        <f t="shared" si="11"/>
        <v/>
      </c>
      <c r="S236" s="31"/>
      <c r="T236" s="116"/>
      <c r="U236" s="116"/>
      <c r="V236" s="30"/>
    </row>
    <row r="237" spans="2:22">
      <c r="B237" s="105"/>
      <c r="C237" s="102"/>
      <c r="D237" s="100" t="str">
        <f>IFERROR(INDEX('Equipment List'!$B$2:$B$2038,MATCH(E237,'Equipment List'!$A$2:$A$2038,0)),"")</f>
        <v/>
      </c>
      <c r="E237" s="119"/>
      <c r="F237" s="111"/>
      <c r="G237" s="105"/>
      <c r="H237" s="165"/>
      <c r="I237" s="166"/>
      <c r="J237" s="167"/>
      <c r="K237" s="103"/>
      <c r="L237" s="103"/>
      <c r="M237" s="103"/>
      <c r="N237" s="103"/>
      <c r="O237" s="113" t="str" cm="1">
        <f t="array" ref="O237">IFERROR(INDEX($D$12:$D$1000,MATCH(0,COUNTIF($O$11:O236,$D$12:$D$1000&amp;"")+IF($D$12:$D$1000="",1,0),0)),"")</f>
        <v/>
      </c>
      <c r="P237" s="114" t="str">
        <f t="shared" si="9"/>
        <v/>
      </c>
      <c r="Q237" s="115" t="str">
        <f t="shared" si="10"/>
        <v/>
      </c>
      <c r="R237" s="15" t="str">
        <f t="shared" si="11"/>
        <v/>
      </c>
      <c r="S237" s="31"/>
      <c r="T237" s="116"/>
      <c r="U237" s="116"/>
      <c r="V237" s="30"/>
    </row>
    <row r="238" spans="2:22">
      <c r="B238" s="105"/>
      <c r="C238" s="102"/>
      <c r="D238" s="100" t="str">
        <f>IFERROR(INDEX('Equipment List'!$B$2:$B$2038,MATCH(E238,'Equipment List'!$A$2:$A$2038,0)),"")</f>
        <v/>
      </c>
      <c r="E238" s="119"/>
      <c r="F238" s="111"/>
      <c r="G238" s="105"/>
      <c r="H238" s="165"/>
      <c r="I238" s="166"/>
      <c r="J238" s="167"/>
      <c r="K238" s="103"/>
      <c r="L238" s="103"/>
      <c r="M238" s="103"/>
      <c r="N238" s="103"/>
      <c r="O238" s="113" t="str" cm="1">
        <f t="array" ref="O238">IFERROR(INDEX($D$12:$D$1000,MATCH(0,COUNTIF($O$11:O237,$D$12:$D$1000&amp;"")+IF($D$12:$D$1000="",1,0),0)),"")</f>
        <v/>
      </c>
      <c r="P238" s="114" t="str">
        <f t="shared" si="9"/>
        <v/>
      </c>
      <c r="Q238" s="115" t="str">
        <f t="shared" si="10"/>
        <v/>
      </c>
      <c r="R238" s="15" t="str">
        <f t="shared" si="11"/>
        <v/>
      </c>
      <c r="S238" s="31"/>
      <c r="T238" s="116"/>
      <c r="U238" s="116"/>
      <c r="V238" s="30"/>
    </row>
    <row r="239" spans="2:22">
      <c r="B239" s="105"/>
      <c r="C239" s="102"/>
      <c r="D239" s="100" t="str">
        <f>IFERROR(INDEX('Equipment List'!$B$2:$B$2038,MATCH(E239,'Equipment List'!$A$2:$A$2038,0)),"")</f>
        <v/>
      </c>
      <c r="E239" s="119"/>
      <c r="F239" s="111"/>
      <c r="G239" s="105"/>
      <c r="H239" s="165"/>
      <c r="I239" s="166"/>
      <c r="J239" s="167"/>
      <c r="K239" s="103"/>
      <c r="L239" s="103"/>
      <c r="M239" s="103"/>
      <c r="N239" s="103"/>
      <c r="O239" s="113" t="str" cm="1">
        <f t="array" ref="O239">IFERROR(INDEX($D$12:$D$1000,MATCH(0,COUNTIF($O$11:O238,$D$12:$D$1000&amp;"")+IF($D$12:$D$1000="",1,0),0)),"")</f>
        <v/>
      </c>
      <c r="P239" s="114" t="str">
        <f t="shared" si="9"/>
        <v/>
      </c>
      <c r="Q239" s="115" t="str">
        <f t="shared" si="10"/>
        <v/>
      </c>
      <c r="R239" s="15" t="str">
        <f t="shared" si="11"/>
        <v/>
      </c>
      <c r="S239" s="31"/>
      <c r="T239" s="116"/>
      <c r="U239" s="116"/>
      <c r="V239" s="30"/>
    </row>
    <row r="240" spans="2:22">
      <c r="B240" s="105"/>
      <c r="C240" s="102"/>
      <c r="D240" s="100" t="str">
        <f>IFERROR(INDEX('Equipment List'!$B$2:$B$2038,MATCH(E240,'Equipment List'!$A$2:$A$2038,0)),"")</f>
        <v/>
      </c>
      <c r="E240" s="119"/>
      <c r="F240" s="111"/>
      <c r="G240" s="105"/>
      <c r="H240" s="165"/>
      <c r="I240" s="166"/>
      <c r="J240" s="167"/>
      <c r="K240" s="103"/>
      <c r="L240" s="103"/>
      <c r="M240" s="103"/>
      <c r="N240" s="103"/>
      <c r="O240" s="113" t="str" cm="1">
        <f t="array" ref="O240">IFERROR(INDEX($D$12:$D$1000,MATCH(0,COUNTIF($O$11:O239,$D$12:$D$1000&amp;"")+IF($D$12:$D$1000="",1,0),0)),"")</f>
        <v/>
      </c>
      <c r="P240" s="114" t="str">
        <f t="shared" si="9"/>
        <v/>
      </c>
      <c r="Q240" s="115" t="str">
        <f t="shared" si="10"/>
        <v/>
      </c>
      <c r="R240" s="15" t="str">
        <f t="shared" si="11"/>
        <v/>
      </c>
      <c r="S240" s="31"/>
      <c r="T240" s="116"/>
      <c r="U240" s="116"/>
      <c r="V240" s="30"/>
    </row>
    <row r="241" spans="2:22">
      <c r="B241" s="105"/>
      <c r="C241" s="102"/>
      <c r="D241" s="100" t="str">
        <f>IFERROR(INDEX('Equipment List'!$B$2:$B$2038,MATCH(E241,'Equipment List'!$A$2:$A$2038,0)),"")</f>
        <v/>
      </c>
      <c r="E241" s="119"/>
      <c r="F241" s="111"/>
      <c r="G241" s="105"/>
      <c r="H241" s="165"/>
      <c r="I241" s="166"/>
      <c r="J241" s="167"/>
      <c r="K241" s="103"/>
      <c r="L241" s="103"/>
      <c r="M241" s="103"/>
      <c r="N241" s="103"/>
      <c r="O241" s="113" t="str" cm="1">
        <f t="array" ref="O241">IFERROR(INDEX($D$12:$D$1000,MATCH(0,COUNTIF($O$11:O240,$D$12:$D$1000&amp;"")+IF($D$12:$D$1000="",1,0),0)),"")</f>
        <v/>
      </c>
      <c r="P241" s="114" t="str">
        <f t="shared" si="9"/>
        <v/>
      </c>
      <c r="Q241" s="115" t="str">
        <f t="shared" si="10"/>
        <v/>
      </c>
      <c r="R241" s="15" t="str">
        <f t="shared" si="11"/>
        <v/>
      </c>
      <c r="S241" s="31"/>
      <c r="T241" s="116"/>
      <c r="U241" s="116"/>
      <c r="V241" s="30"/>
    </row>
    <row r="242" spans="2:22">
      <c r="B242" s="105"/>
      <c r="C242" s="102"/>
      <c r="D242" s="100" t="str">
        <f>IFERROR(INDEX('Equipment List'!$B$2:$B$2038,MATCH(E242,'Equipment List'!$A$2:$A$2038,0)),"")</f>
        <v/>
      </c>
      <c r="E242" s="119"/>
      <c r="F242" s="111"/>
      <c r="G242" s="105"/>
      <c r="H242" s="165"/>
      <c r="I242" s="166"/>
      <c r="J242" s="167"/>
      <c r="K242" s="103"/>
      <c r="L242" s="103"/>
      <c r="M242" s="103"/>
      <c r="N242" s="103"/>
      <c r="O242" s="113" t="str" cm="1">
        <f t="array" ref="O242">IFERROR(INDEX($D$12:$D$1000,MATCH(0,COUNTIF($O$11:O241,$D$12:$D$1000&amp;"")+IF($D$12:$D$1000="",1,0),0)),"")</f>
        <v/>
      </c>
      <c r="P242" s="114" t="str">
        <f t="shared" si="9"/>
        <v/>
      </c>
      <c r="Q242" s="115" t="str">
        <f t="shared" si="10"/>
        <v/>
      </c>
      <c r="R242" s="15" t="str">
        <f t="shared" si="11"/>
        <v/>
      </c>
      <c r="S242" s="31"/>
      <c r="T242" s="116"/>
      <c r="U242" s="116"/>
      <c r="V242" s="30"/>
    </row>
    <row r="243" spans="2:22">
      <c r="B243" s="105"/>
      <c r="C243" s="102"/>
      <c r="D243" s="100" t="str">
        <f>IFERROR(INDEX('Equipment List'!$B$2:$B$2038,MATCH(E243,'Equipment List'!$A$2:$A$2038,0)),"")</f>
        <v/>
      </c>
      <c r="E243" s="119"/>
      <c r="F243" s="111"/>
      <c r="G243" s="105"/>
      <c r="H243" s="165"/>
      <c r="I243" s="166"/>
      <c r="J243" s="167"/>
      <c r="K243" s="103"/>
      <c r="L243" s="103"/>
      <c r="M243" s="103"/>
      <c r="N243" s="103"/>
      <c r="O243" s="113" t="str" cm="1">
        <f t="array" ref="O243">IFERROR(INDEX($D$12:$D$1000,MATCH(0,COUNTIF($O$11:O242,$D$12:$D$1000&amp;"")+IF($D$12:$D$1000="",1,0),0)),"")</f>
        <v/>
      </c>
      <c r="P243" s="114" t="str">
        <f t="shared" si="9"/>
        <v/>
      </c>
      <c r="Q243" s="115" t="str">
        <f t="shared" si="10"/>
        <v/>
      </c>
      <c r="R243" s="15" t="str">
        <f t="shared" si="11"/>
        <v/>
      </c>
      <c r="S243" s="31"/>
      <c r="T243" s="116"/>
      <c r="U243" s="116"/>
      <c r="V243" s="30"/>
    </row>
    <row r="244" spans="2:22">
      <c r="B244" s="105"/>
      <c r="C244" s="102"/>
      <c r="D244" s="100" t="str">
        <f>IFERROR(INDEX('Equipment List'!$B$2:$B$2038,MATCH(E244,'Equipment List'!$A$2:$A$2038,0)),"")</f>
        <v/>
      </c>
      <c r="E244" s="119"/>
      <c r="F244" s="111"/>
      <c r="G244" s="105"/>
      <c r="H244" s="165"/>
      <c r="I244" s="166"/>
      <c r="J244" s="167"/>
      <c r="K244" s="103"/>
      <c r="L244" s="103"/>
      <c r="M244" s="103"/>
      <c r="N244" s="103"/>
      <c r="O244" s="113" t="str" cm="1">
        <f t="array" ref="O244">IFERROR(INDEX($D$12:$D$1000,MATCH(0,COUNTIF($O$11:O243,$D$12:$D$1000&amp;"")+IF($D$12:$D$1000="",1,0),0)),"")</f>
        <v/>
      </c>
      <c r="P244" s="114" t="str">
        <f t="shared" si="9"/>
        <v/>
      </c>
      <c r="Q244" s="115" t="str">
        <f t="shared" si="10"/>
        <v/>
      </c>
      <c r="R244" s="15" t="str">
        <f t="shared" si="11"/>
        <v/>
      </c>
      <c r="S244" s="31"/>
      <c r="T244" s="116"/>
      <c r="U244" s="116"/>
      <c r="V244" s="30"/>
    </row>
    <row r="245" spans="2:22">
      <c r="B245" s="105"/>
      <c r="C245" s="102"/>
      <c r="D245" s="100" t="str">
        <f>IFERROR(INDEX('Equipment List'!$B$2:$B$2038,MATCH(E245,'Equipment List'!$A$2:$A$2038,0)),"")</f>
        <v/>
      </c>
      <c r="E245" s="119"/>
      <c r="F245" s="111"/>
      <c r="G245" s="105"/>
      <c r="H245" s="165"/>
      <c r="I245" s="166"/>
      <c r="J245" s="167"/>
      <c r="K245" s="103"/>
      <c r="L245" s="103"/>
      <c r="M245" s="103"/>
      <c r="N245" s="103"/>
      <c r="O245" s="113" t="str" cm="1">
        <f t="array" ref="O245">IFERROR(INDEX($D$12:$D$1000,MATCH(0,COUNTIF($O$11:O244,$D$12:$D$1000&amp;"")+IF($D$12:$D$1000="",1,0),0)),"")</f>
        <v/>
      </c>
      <c r="P245" s="114" t="str">
        <f t="shared" si="9"/>
        <v/>
      </c>
      <c r="Q245" s="115" t="str">
        <f t="shared" si="10"/>
        <v/>
      </c>
      <c r="R245" s="15" t="str">
        <f t="shared" si="11"/>
        <v/>
      </c>
      <c r="S245" s="31"/>
      <c r="T245" s="116"/>
      <c r="U245" s="116"/>
      <c r="V245" s="30"/>
    </row>
    <row r="246" spans="2:22">
      <c r="B246" s="105"/>
      <c r="C246" s="102"/>
      <c r="D246" s="100" t="str">
        <f>IFERROR(INDEX('Equipment List'!$B$2:$B$2038,MATCH(E246,'Equipment List'!$A$2:$A$2038,0)),"")</f>
        <v/>
      </c>
      <c r="E246" s="119"/>
      <c r="F246" s="111"/>
      <c r="G246" s="105"/>
      <c r="H246" s="165"/>
      <c r="I246" s="166"/>
      <c r="J246" s="167"/>
      <c r="K246" s="103"/>
      <c r="L246" s="103"/>
      <c r="M246" s="103"/>
      <c r="N246" s="103"/>
      <c r="O246" s="113" t="str" cm="1">
        <f t="array" ref="O246">IFERROR(INDEX($D$12:$D$1000,MATCH(0,COUNTIF($O$11:O245,$D$12:$D$1000&amp;"")+IF($D$12:$D$1000="",1,0),0)),"")</f>
        <v/>
      </c>
      <c r="P246" s="114" t="str">
        <f t="shared" si="9"/>
        <v/>
      </c>
      <c r="Q246" s="115" t="str">
        <f t="shared" si="10"/>
        <v/>
      </c>
      <c r="R246" s="15" t="str">
        <f t="shared" si="11"/>
        <v/>
      </c>
      <c r="S246" s="31"/>
      <c r="T246" s="116"/>
      <c r="U246" s="116"/>
      <c r="V246" s="30"/>
    </row>
    <row r="247" spans="2:22">
      <c r="B247" s="105"/>
      <c r="C247" s="102"/>
      <c r="D247" s="100" t="str">
        <f>IFERROR(INDEX('Equipment List'!$B$2:$B$2038,MATCH(E247,'Equipment List'!$A$2:$A$2038,0)),"")</f>
        <v/>
      </c>
      <c r="E247" s="119"/>
      <c r="F247" s="111"/>
      <c r="G247" s="105"/>
      <c r="H247" s="165"/>
      <c r="I247" s="166"/>
      <c r="J247" s="167"/>
      <c r="K247" s="103"/>
      <c r="L247" s="103"/>
      <c r="M247" s="103"/>
      <c r="N247" s="103"/>
      <c r="O247" s="113" t="str" cm="1">
        <f t="array" ref="O247">IFERROR(INDEX($D$12:$D$1000,MATCH(0,COUNTIF($O$11:O246,$D$12:$D$1000&amp;"")+IF($D$12:$D$1000="",1,0),0)),"")</f>
        <v/>
      </c>
      <c r="P247" s="114" t="str">
        <f t="shared" si="9"/>
        <v/>
      </c>
      <c r="Q247" s="115" t="str">
        <f t="shared" si="10"/>
        <v/>
      </c>
      <c r="R247" s="15" t="str">
        <f t="shared" si="11"/>
        <v/>
      </c>
      <c r="S247" s="31"/>
      <c r="T247" s="116"/>
      <c r="U247" s="116"/>
      <c r="V247" s="30"/>
    </row>
    <row r="248" spans="2:22">
      <c r="B248" s="105"/>
      <c r="C248" s="102"/>
      <c r="D248" s="100" t="str">
        <f>IFERROR(INDEX('Equipment List'!$B$2:$B$2038,MATCH(E248,'Equipment List'!$A$2:$A$2038,0)),"")</f>
        <v/>
      </c>
      <c r="E248" s="119"/>
      <c r="F248" s="111"/>
      <c r="G248" s="105"/>
      <c r="H248" s="165"/>
      <c r="I248" s="166"/>
      <c r="J248" s="167"/>
      <c r="K248" s="103"/>
      <c r="L248" s="103"/>
      <c r="M248" s="103"/>
      <c r="N248" s="103"/>
      <c r="O248" s="113" t="str" cm="1">
        <f t="array" ref="O248">IFERROR(INDEX($D$12:$D$1000,MATCH(0,COUNTIF($O$11:O247,$D$12:$D$1000&amp;"")+IF($D$12:$D$1000="",1,0),0)),"")</f>
        <v/>
      </c>
      <c r="P248" s="114" t="str">
        <f t="shared" si="9"/>
        <v/>
      </c>
      <c r="Q248" s="115" t="str">
        <f t="shared" si="10"/>
        <v/>
      </c>
      <c r="R248" s="15" t="str">
        <f t="shared" si="11"/>
        <v/>
      </c>
      <c r="S248" s="31"/>
      <c r="T248" s="116"/>
      <c r="U248" s="116"/>
      <c r="V248" s="30"/>
    </row>
    <row r="249" spans="2:22">
      <c r="B249" s="105"/>
      <c r="C249" s="102"/>
      <c r="D249" s="100" t="str">
        <f>IFERROR(INDEX('Equipment List'!$B$2:$B$2038,MATCH(E249,'Equipment List'!$A$2:$A$2038,0)),"")</f>
        <v/>
      </c>
      <c r="E249" s="119"/>
      <c r="F249" s="111"/>
      <c r="G249" s="105"/>
      <c r="H249" s="165"/>
      <c r="I249" s="166"/>
      <c r="J249" s="167"/>
      <c r="K249" s="103"/>
      <c r="L249" s="103"/>
      <c r="M249" s="103"/>
      <c r="N249" s="103"/>
      <c r="O249" s="113" t="str" cm="1">
        <f t="array" ref="O249">IFERROR(INDEX($D$12:$D$1000,MATCH(0,COUNTIF($O$11:O248,$D$12:$D$1000&amp;"")+IF($D$12:$D$1000="",1,0),0)),"")</f>
        <v/>
      </c>
      <c r="P249" s="114" t="str">
        <f t="shared" si="9"/>
        <v/>
      </c>
      <c r="Q249" s="115" t="str">
        <f t="shared" si="10"/>
        <v/>
      </c>
      <c r="R249" s="15" t="str">
        <f t="shared" si="11"/>
        <v/>
      </c>
      <c r="S249" s="31"/>
      <c r="T249" s="116"/>
      <c r="U249" s="116"/>
      <c r="V249" s="30"/>
    </row>
    <row r="250" spans="2:22">
      <c r="B250" s="105"/>
      <c r="C250" s="102"/>
      <c r="D250" s="100" t="str">
        <f>IFERROR(INDEX('Equipment List'!$B$2:$B$2038,MATCH(E250,'Equipment List'!$A$2:$A$2038,0)),"")</f>
        <v/>
      </c>
      <c r="E250" s="119"/>
      <c r="F250" s="111"/>
      <c r="G250" s="105"/>
      <c r="H250" s="165"/>
      <c r="I250" s="166"/>
      <c r="J250" s="167"/>
      <c r="K250" s="103"/>
      <c r="L250" s="103"/>
      <c r="M250" s="103"/>
      <c r="N250" s="103"/>
      <c r="O250" s="113" t="str" cm="1">
        <f t="array" ref="O250">IFERROR(INDEX($D$12:$D$1000,MATCH(0,COUNTIF($O$11:O249,$D$12:$D$1000&amp;"")+IF($D$12:$D$1000="",1,0),0)),"")</f>
        <v/>
      </c>
      <c r="P250" s="114" t="str">
        <f t="shared" si="9"/>
        <v/>
      </c>
      <c r="Q250" s="115" t="str">
        <f t="shared" si="10"/>
        <v/>
      </c>
      <c r="R250" s="15" t="str">
        <f t="shared" si="11"/>
        <v/>
      </c>
      <c r="S250" s="31"/>
      <c r="T250" s="116"/>
      <c r="U250" s="116"/>
      <c r="V250" s="30"/>
    </row>
    <row r="251" spans="2:22">
      <c r="B251" s="105"/>
      <c r="C251" s="102"/>
      <c r="D251" s="100" t="str">
        <f>IFERROR(INDEX('Equipment List'!$B$2:$B$2038,MATCH(E251,'Equipment List'!$A$2:$A$2038,0)),"")</f>
        <v/>
      </c>
      <c r="E251" s="119"/>
      <c r="F251" s="111"/>
      <c r="G251" s="105"/>
      <c r="H251" s="165"/>
      <c r="I251" s="166"/>
      <c r="J251" s="167"/>
      <c r="K251" s="103"/>
      <c r="L251" s="103"/>
      <c r="M251" s="103"/>
      <c r="N251" s="103"/>
      <c r="O251" s="113" t="str" cm="1">
        <f t="array" ref="O251">IFERROR(INDEX($D$12:$D$1000,MATCH(0,COUNTIF($O$11:O250,$D$12:$D$1000&amp;"")+IF($D$12:$D$1000="",1,0),0)),"")</f>
        <v/>
      </c>
      <c r="P251" s="114" t="str">
        <f t="shared" si="9"/>
        <v/>
      </c>
      <c r="Q251" s="115" t="str">
        <f t="shared" si="10"/>
        <v/>
      </c>
      <c r="R251" s="15" t="str">
        <f t="shared" si="11"/>
        <v/>
      </c>
      <c r="S251" s="31"/>
      <c r="T251" s="116"/>
      <c r="U251" s="116"/>
      <c r="V251" s="30"/>
    </row>
    <row r="252" spans="2:22">
      <c r="B252" s="105"/>
      <c r="C252" s="102"/>
      <c r="D252" s="100" t="str">
        <f>IFERROR(INDEX('Equipment List'!$B$2:$B$2038,MATCH(E252,'Equipment List'!$A$2:$A$2038,0)),"")</f>
        <v/>
      </c>
      <c r="E252" s="119"/>
      <c r="F252" s="111"/>
      <c r="G252" s="105"/>
      <c r="H252" s="165"/>
      <c r="I252" s="166"/>
      <c r="J252" s="167"/>
      <c r="K252" s="103"/>
      <c r="L252" s="103"/>
      <c r="M252" s="103"/>
      <c r="N252" s="103"/>
      <c r="O252" s="113" t="str" cm="1">
        <f t="array" ref="O252">IFERROR(INDEX($D$12:$D$1000,MATCH(0,COUNTIF($O$11:O251,$D$12:$D$1000&amp;"")+IF($D$12:$D$1000="",1,0),0)),"")</f>
        <v/>
      </c>
      <c r="P252" s="114" t="str">
        <f t="shared" si="9"/>
        <v/>
      </c>
      <c r="Q252" s="115" t="str">
        <f t="shared" si="10"/>
        <v/>
      </c>
      <c r="R252" s="15" t="str">
        <f t="shared" si="11"/>
        <v/>
      </c>
      <c r="S252" s="31"/>
      <c r="T252" s="116"/>
      <c r="U252" s="116"/>
      <c r="V252" s="30"/>
    </row>
    <row r="253" spans="2:22">
      <c r="B253" s="105"/>
      <c r="C253" s="102"/>
      <c r="D253" s="100" t="str">
        <f>IFERROR(INDEX('Equipment List'!$B$2:$B$2038,MATCH(E253,'Equipment List'!$A$2:$A$2038,0)),"")</f>
        <v/>
      </c>
      <c r="E253" s="119"/>
      <c r="F253" s="111"/>
      <c r="G253" s="105"/>
      <c r="H253" s="165"/>
      <c r="I253" s="166"/>
      <c r="J253" s="167"/>
      <c r="K253" s="103"/>
      <c r="L253" s="103"/>
      <c r="M253" s="103"/>
      <c r="N253" s="103"/>
      <c r="O253" s="113" t="str" cm="1">
        <f t="array" ref="O253">IFERROR(INDEX($D$12:$D$1000,MATCH(0,COUNTIF($O$11:O252,$D$12:$D$1000&amp;"")+IF($D$12:$D$1000="",1,0),0)),"")</f>
        <v/>
      </c>
      <c r="P253" s="114" t="str">
        <f t="shared" si="9"/>
        <v/>
      </c>
      <c r="Q253" s="115" t="str">
        <f t="shared" si="10"/>
        <v/>
      </c>
      <c r="R253" s="15" t="str">
        <f t="shared" si="11"/>
        <v/>
      </c>
      <c r="S253" s="31"/>
      <c r="T253" s="116"/>
      <c r="U253" s="116"/>
      <c r="V253" s="30"/>
    </row>
    <row r="254" spans="2:22">
      <c r="B254" s="105"/>
      <c r="C254" s="102"/>
      <c r="D254" s="100" t="str">
        <f>IFERROR(INDEX('Equipment List'!$B$2:$B$2038,MATCH(E254,'Equipment List'!$A$2:$A$2038,0)),"")</f>
        <v/>
      </c>
      <c r="E254" s="119"/>
      <c r="F254" s="111"/>
      <c r="G254" s="105"/>
      <c r="H254" s="165"/>
      <c r="I254" s="166"/>
      <c r="J254" s="167"/>
      <c r="K254" s="103"/>
      <c r="L254" s="103"/>
      <c r="M254" s="103"/>
      <c r="N254" s="103"/>
      <c r="O254" s="113" t="str" cm="1">
        <f t="array" ref="O254">IFERROR(INDEX($D$12:$D$1000,MATCH(0,COUNTIF($O$11:O253,$D$12:$D$1000&amp;"")+IF($D$12:$D$1000="",1,0),0)),"")</f>
        <v/>
      </c>
      <c r="P254" s="114" t="str">
        <f t="shared" si="9"/>
        <v/>
      </c>
      <c r="Q254" s="115" t="str">
        <f t="shared" si="10"/>
        <v/>
      </c>
      <c r="R254" s="15" t="str">
        <f t="shared" si="11"/>
        <v/>
      </c>
      <c r="S254" s="31"/>
      <c r="T254" s="116"/>
      <c r="U254" s="116"/>
      <c r="V254" s="30"/>
    </row>
    <row r="255" spans="2:22">
      <c r="B255" s="105"/>
      <c r="C255" s="102"/>
      <c r="D255" s="100" t="str">
        <f>IFERROR(INDEX('Equipment List'!$B$2:$B$2038,MATCH(E255,'Equipment List'!$A$2:$A$2038,0)),"")</f>
        <v/>
      </c>
      <c r="E255" s="119"/>
      <c r="F255" s="111"/>
      <c r="G255" s="105"/>
      <c r="H255" s="165"/>
      <c r="I255" s="166"/>
      <c r="J255" s="167"/>
      <c r="K255" s="103"/>
      <c r="L255" s="103"/>
      <c r="M255" s="103"/>
      <c r="N255" s="103"/>
      <c r="O255" s="113" t="str" cm="1">
        <f t="array" ref="O255">IFERROR(INDEX($D$12:$D$1000,MATCH(0,COUNTIF($O$11:O254,$D$12:$D$1000&amp;"")+IF($D$12:$D$1000="",1,0),0)),"")</f>
        <v/>
      </c>
      <c r="P255" s="114" t="str">
        <f t="shared" si="9"/>
        <v/>
      </c>
      <c r="Q255" s="115" t="str">
        <f t="shared" si="10"/>
        <v/>
      </c>
      <c r="R255" s="15" t="str">
        <f t="shared" si="11"/>
        <v/>
      </c>
      <c r="S255" s="31"/>
      <c r="T255" s="116"/>
      <c r="U255" s="116"/>
      <c r="V255" s="30"/>
    </row>
    <row r="256" spans="2:22">
      <c r="B256" s="105"/>
      <c r="C256" s="102"/>
      <c r="D256" s="100" t="str">
        <f>IFERROR(INDEX('Equipment List'!$B$2:$B$2038,MATCH(E256,'Equipment List'!$A$2:$A$2038,0)),"")</f>
        <v/>
      </c>
      <c r="E256" s="119"/>
      <c r="F256" s="111"/>
      <c r="G256" s="105"/>
      <c r="H256" s="165"/>
      <c r="I256" s="166"/>
      <c r="J256" s="167"/>
      <c r="K256" s="103"/>
      <c r="L256" s="103"/>
      <c r="M256" s="103"/>
      <c r="N256" s="103"/>
      <c r="O256" s="113" t="str" cm="1">
        <f t="array" ref="O256">IFERROR(INDEX($D$12:$D$1000,MATCH(0,COUNTIF($O$11:O255,$D$12:$D$1000&amp;"")+IF($D$12:$D$1000="",1,0),0)),"")</f>
        <v/>
      </c>
      <c r="P256" s="114" t="str">
        <f t="shared" si="9"/>
        <v/>
      </c>
      <c r="Q256" s="115" t="str">
        <f t="shared" si="10"/>
        <v/>
      </c>
      <c r="R256" s="15" t="str">
        <f t="shared" si="11"/>
        <v/>
      </c>
      <c r="S256" s="31"/>
      <c r="T256" s="116"/>
      <c r="U256" s="116"/>
      <c r="V256" s="30"/>
    </row>
    <row r="257" spans="2:22">
      <c r="B257" s="105"/>
      <c r="C257" s="102"/>
      <c r="D257" s="100" t="str">
        <f>IFERROR(INDEX('Equipment List'!$B$2:$B$2038,MATCH(E257,'Equipment List'!$A$2:$A$2038,0)),"")</f>
        <v/>
      </c>
      <c r="E257" s="119"/>
      <c r="F257" s="111"/>
      <c r="G257" s="105"/>
      <c r="H257" s="165"/>
      <c r="I257" s="166"/>
      <c r="J257" s="167"/>
      <c r="K257" s="103"/>
      <c r="L257" s="103"/>
      <c r="M257" s="103"/>
      <c r="N257" s="103"/>
      <c r="O257" s="113" t="str" cm="1">
        <f t="array" ref="O257">IFERROR(INDEX($D$12:$D$1000,MATCH(0,COUNTIF($O$11:O256,$D$12:$D$1000&amp;"")+IF($D$12:$D$1000="",1,0),0)),"")</f>
        <v/>
      </c>
      <c r="P257" s="114" t="str">
        <f t="shared" si="9"/>
        <v/>
      </c>
      <c r="Q257" s="115" t="str">
        <f t="shared" si="10"/>
        <v/>
      </c>
      <c r="R257" s="15" t="str">
        <f t="shared" si="11"/>
        <v/>
      </c>
      <c r="S257" s="31"/>
      <c r="T257" s="116"/>
      <c r="U257" s="116"/>
      <c r="V257" s="30"/>
    </row>
    <row r="258" spans="2:22">
      <c r="B258" s="105"/>
      <c r="C258" s="102"/>
      <c r="D258" s="100" t="str">
        <f>IFERROR(INDEX('Equipment List'!$B$2:$B$2038,MATCH(E258,'Equipment List'!$A$2:$A$2038,0)),"")</f>
        <v/>
      </c>
      <c r="E258" s="119"/>
      <c r="F258" s="111"/>
      <c r="G258" s="105"/>
      <c r="H258" s="165"/>
      <c r="I258" s="166"/>
      <c r="J258" s="167"/>
      <c r="K258" s="103"/>
      <c r="L258" s="103"/>
      <c r="M258" s="103"/>
      <c r="N258" s="103"/>
      <c r="O258" s="113" t="str" cm="1">
        <f t="array" ref="O258">IFERROR(INDEX($D$12:$D$1000,MATCH(0,COUNTIF($O$11:O257,$D$12:$D$1000&amp;"")+IF($D$12:$D$1000="",1,0),0)),"")</f>
        <v/>
      </c>
      <c r="P258" s="114" t="str">
        <f t="shared" si="9"/>
        <v/>
      </c>
      <c r="Q258" s="115" t="str">
        <f t="shared" si="10"/>
        <v/>
      </c>
      <c r="R258" s="15" t="str">
        <f t="shared" si="11"/>
        <v/>
      </c>
      <c r="S258" s="31"/>
      <c r="T258" s="116"/>
      <c r="U258" s="116"/>
      <c r="V258" s="30"/>
    </row>
    <row r="259" spans="2:22">
      <c r="B259" s="105"/>
      <c r="C259" s="102"/>
      <c r="D259" s="100" t="str">
        <f>IFERROR(INDEX('Equipment List'!$B$2:$B$2038,MATCH(E259,'Equipment List'!$A$2:$A$2038,0)),"")</f>
        <v/>
      </c>
      <c r="E259" s="119"/>
      <c r="F259" s="111"/>
      <c r="G259" s="105"/>
      <c r="H259" s="165"/>
      <c r="I259" s="166"/>
      <c r="J259" s="167"/>
      <c r="K259" s="103"/>
      <c r="L259" s="103"/>
      <c r="M259" s="103"/>
      <c r="N259" s="103"/>
      <c r="O259" s="113" t="str" cm="1">
        <f t="array" ref="O259">IFERROR(INDEX($D$12:$D$1000,MATCH(0,COUNTIF($O$11:O258,$D$12:$D$1000&amp;"")+IF($D$12:$D$1000="",1,0),0)),"")</f>
        <v/>
      </c>
      <c r="P259" s="114" t="str">
        <f t="shared" si="9"/>
        <v/>
      </c>
      <c r="Q259" s="115" t="str">
        <f t="shared" si="10"/>
        <v/>
      </c>
      <c r="R259" s="15" t="str">
        <f t="shared" si="11"/>
        <v/>
      </c>
      <c r="S259" s="31"/>
      <c r="T259" s="116"/>
      <c r="U259" s="116"/>
      <c r="V259" s="30"/>
    </row>
    <row r="260" spans="2:22">
      <c r="B260" s="105"/>
      <c r="C260" s="102"/>
      <c r="D260" s="100" t="str">
        <f>IFERROR(INDEX('Equipment List'!$B$2:$B$2038,MATCH(E260,'Equipment List'!$A$2:$A$2038,0)),"")</f>
        <v/>
      </c>
      <c r="E260" s="119"/>
      <c r="F260" s="111"/>
      <c r="G260" s="105"/>
      <c r="H260" s="165"/>
      <c r="I260" s="166"/>
      <c r="J260" s="167"/>
      <c r="K260" s="103"/>
      <c r="L260" s="103"/>
      <c r="M260" s="103"/>
      <c r="N260" s="103"/>
      <c r="O260" s="113" t="str" cm="1">
        <f t="array" ref="O260">IFERROR(INDEX($D$12:$D$1000,MATCH(0,COUNTIF($O$11:O259,$D$12:$D$1000&amp;"")+IF($D$12:$D$1000="",1,0),0)),"")</f>
        <v/>
      </c>
      <c r="P260" s="114" t="str">
        <f t="shared" si="9"/>
        <v/>
      </c>
      <c r="Q260" s="115" t="str">
        <f t="shared" si="10"/>
        <v/>
      </c>
      <c r="R260" s="15" t="str">
        <f t="shared" si="11"/>
        <v/>
      </c>
      <c r="S260" s="31"/>
      <c r="T260" s="116"/>
      <c r="U260" s="116"/>
      <c r="V260" s="30"/>
    </row>
    <row r="261" spans="2:22">
      <c r="B261" s="105"/>
      <c r="C261" s="102"/>
      <c r="D261" s="100" t="str">
        <f>IFERROR(INDEX('Equipment List'!$B$2:$B$2038,MATCH(E261,'Equipment List'!$A$2:$A$2038,0)),"")</f>
        <v/>
      </c>
      <c r="E261" s="119"/>
      <c r="F261" s="111"/>
      <c r="G261" s="105"/>
      <c r="H261" s="165"/>
      <c r="I261" s="166"/>
      <c r="J261" s="167"/>
      <c r="K261" s="103"/>
      <c r="L261" s="103"/>
      <c r="M261" s="103"/>
      <c r="N261" s="103"/>
      <c r="O261" s="113" t="str" cm="1">
        <f t="array" ref="O261">IFERROR(INDEX($D$12:$D$1000,MATCH(0,COUNTIF($O$11:O260,$D$12:$D$1000&amp;"")+IF($D$12:$D$1000="",1,0),0)),"")</f>
        <v/>
      </c>
      <c r="P261" s="114" t="str">
        <f t="shared" si="9"/>
        <v/>
      </c>
      <c r="Q261" s="115" t="str">
        <f t="shared" si="10"/>
        <v/>
      </c>
      <c r="R261" s="15" t="str">
        <f t="shared" si="11"/>
        <v/>
      </c>
      <c r="S261" s="31"/>
      <c r="T261" s="116"/>
      <c r="U261" s="116"/>
      <c r="V261" s="30"/>
    </row>
    <row r="262" spans="2:22">
      <c r="B262" s="105"/>
      <c r="C262" s="102"/>
      <c r="D262" s="100" t="str">
        <f>IFERROR(INDEX('Equipment List'!$B$2:$B$2038,MATCH(E262,'Equipment List'!$A$2:$A$2038,0)),"")</f>
        <v/>
      </c>
      <c r="E262" s="119"/>
      <c r="F262" s="111"/>
      <c r="G262" s="105"/>
      <c r="H262" s="165"/>
      <c r="I262" s="166"/>
      <c r="J262" s="167"/>
      <c r="K262" s="103"/>
      <c r="L262" s="103"/>
      <c r="M262" s="103"/>
      <c r="N262" s="103"/>
      <c r="O262" s="113" t="str" cm="1">
        <f t="array" ref="O262">IFERROR(INDEX($D$12:$D$1000,MATCH(0,COUNTIF($O$11:O261,$D$12:$D$1000&amp;"")+IF($D$12:$D$1000="",1,0),0)),"")</f>
        <v/>
      </c>
      <c r="P262" s="114" t="str">
        <f t="shared" si="9"/>
        <v/>
      </c>
      <c r="Q262" s="115" t="str">
        <f t="shared" si="10"/>
        <v/>
      </c>
      <c r="R262" s="15" t="str">
        <f t="shared" si="11"/>
        <v/>
      </c>
      <c r="S262" s="31"/>
      <c r="T262" s="116"/>
      <c r="U262" s="116"/>
      <c r="V262" s="30"/>
    </row>
    <row r="263" spans="2:22">
      <c r="B263" s="105"/>
      <c r="C263" s="102"/>
      <c r="D263" s="100" t="str">
        <f>IFERROR(INDEX('Equipment List'!$B$2:$B$2038,MATCH(E263,'Equipment List'!$A$2:$A$2038,0)),"")</f>
        <v/>
      </c>
      <c r="E263" s="119"/>
      <c r="F263" s="111"/>
      <c r="G263" s="105"/>
      <c r="H263" s="165"/>
      <c r="I263" s="166"/>
      <c r="J263" s="167"/>
      <c r="K263" s="103"/>
      <c r="L263" s="103"/>
      <c r="M263" s="103"/>
      <c r="N263" s="103"/>
      <c r="O263" s="113" t="str" cm="1">
        <f t="array" ref="O263">IFERROR(INDEX($D$12:$D$1000,MATCH(0,COUNTIF($O$11:O262,$D$12:$D$1000&amp;"")+IF($D$12:$D$1000="",1,0),0)),"")</f>
        <v/>
      </c>
      <c r="P263" s="114" t="str">
        <f t="shared" si="9"/>
        <v/>
      </c>
      <c r="Q263" s="115" t="str">
        <f t="shared" si="10"/>
        <v/>
      </c>
      <c r="R263" s="15" t="str">
        <f t="shared" si="11"/>
        <v/>
      </c>
      <c r="S263" s="31"/>
      <c r="T263" s="116"/>
      <c r="U263" s="116"/>
      <c r="V263" s="30"/>
    </row>
    <row r="264" spans="2:22">
      <c r="B264" s="105"/>
      <c r="C264" s="102"/>
      <c r="D264" s="100" t="str">
        <f>IFERROR(INDEX('Equipment List'!$B$2:$B$2038,MATCH(E264,'Equipment List'!$A$2:$A$2038,0)),"")</f>
        <v/>
      </c>
      <c r="E264" s="119"/>
      <c r="F264" s="111"/>
      <c r="G264" s="105"/>
      <c r="H264" s="165"/>
      <c r="I264" s="166"/>
      <c r="J264" s="167"/>
      <c r="K264" s="103"/>
      <c r="L264" s="103"/>
      <c r="M264" s="103"/>
      <c r="N264" s="103"/>
      <c r="O264" s="113" t="str" cm="1">
        <f t="array" ref="O264">IFERROR(INDEX($D$12:$D$1000,MATCH(0,COUNTIF($O$11:O263,$D$12:$D$1000&amp;"")+IF($D$12:$D$1000="",1,0),0)),"")</f>
        <v/>
      </c>
      <c r="P264" s="114" t="str">
        <f t="shared" si="9"/>
        <v/>
      </c>
      <c r="Q264" s="115" t="str">
        <f t="shared" si="10"/>
        <v/>
      </c>
      <c r="R264" s="15" t="str">
        <f t="shared" si="11"/>
        <v/>
      </c>
      <c r="S264" s="31"/>
      <c r="T264" s="116"/>
      <c r="U264" s="116"/>
      <c r="V264" s="30"/>
    </row>
    <row r="265" spans="2:22">
      <c r="B265" s="105"/>
      <c r="C265" s="102"/>
      <c r="D265" s="100" t="str">
        <f>IFERROR(INDEX('Equipment List'!$B$2:$B$2038,MATCH(E265,'Equipment List'!$A$2:$A$2038,0)),"")</f>
        <v/>
      </c>
      <c r="E265" s="119"/>
      <c r="F265" s="111"/>
      <c r="G265" s="105"/>
      <c r="H265" s="165"/>
      <c r="I265" s="166"/>
      <c r="J265" s="167"/>
      <c r="K265" s="103"/>
      <c r="L265" s="103"/>
      <c r="M265" s="103"/>
      <c r="N265" s="103"/>
      <c r="O265" s="113" t="str" cm="1">
        <f t="array" ref="O265">IFERROR(INDEX($D$12:$D$1000,MATCH(0,COUNTIF($O$11:O264,$D$12:$D$1000&amp;"")+IF($D$12:$D$1000="",1,0),0)),"")</f>
        <v/>
      </c>
      <c r="P265" s="114" t="str">
        <f t="shared" si="9"/>
        <v/>
      </c>
      <c r="Q265" s="115" t="str">
        <f t="shared" si="10"/>
        <v/>
      </c>
      <c r="R265" s="15" t="str">
        <f t="shared" si="11"/>
        <v/>
      </c>
      <c r="S265" s="31"/>
      <c r="T265" s="116"/>
      <c r="U265" s="116"/>
      <c r="V265" s="30"/>
    </row>
    <row r="266" spans="2:22">
      <c r="B266" s="105"/>
      <c r="C266" s="102"/>
      <c r="D266" s="100" t="str">
        <f>IFERROR(INDEX('Equipment List'!$B$2:$B$2038,MATCH(E266,'Equipment List'!$A$2:$A$2038,0)),"")</f>
        <v/>
      </c>
      <c r="E266" s="119"/>
      <c r="F266" s="111"/>
      <c r="G266" s="105"/>
      <c r="H266" s="165"/>
      <c r="I266" s="166"/>
      <c r="J266" s="167"/>
      <c r="K266" s="103"/>
      <c r="L266" s="103"/>
      <c r="M266" s="103"/>
      <c r="N266" s="103"/>
      <c r="O266" s="113" t="str" cm="1">
        <f t="array" ref="O266">IFERROR(INDEX($D$12:$D$1000,MATCH(0,COUNTIF($O$11:O265,$D$12:$D$1000&amp;"")+IF($D$12:$D$1000="",1,0),0)),"")</f>
        <v/>
      </c>
      <c r="P266" s="114" t="str">
        <f t="shared" si="9"/>
        <v/>
      </c>
      <c r="Q266" s="115" t="str">
        <f t="shared" si="10"/>
        <v/>
      </c>
      <c r="R266" s="15" t="str">
        <f t="shared" si="11"/>
        <v/>
      </c>
      <c r="S266" s="31"/>
      <c r="T266" s="116"/>
      <c r="U266" s="116"/>
      <c r="V266" s="30"/>
    </row>
    <row r="267" spans="2:22">
      <c r="B267" s="105"/>
      <c r="C267" s="102"/>
      <c r="D267" s="100" t="str">
        <f>IFERROR(INDEX('Equipment List'!$B$2:$B$2038,MATCH(E267,'Equipment List'!$A$2:$A$2038,0)),"")</f>
        <v/>
      </c>
      <c r="E267" s="119"/>
      <c r="F267" s="111"/>
      <c r="G267" s="105"/>
      <c r="H267" s="165"/>
      <c r="I267" s="166"/>
      <c r="J267" s="167"/>
      <c r="K267" s="103"/>
      <c r="L267" s="103"/>
      <c r="M267" s="103"/>
      <c r="N267" s="103"/>
      <c r="O267" s="113" t="str" cm="1">
        <f t="array" ref="O267">IFERROR(INDEX($D$12:$D$1000,MATCH(0,COUNTIF($O$11:O266,$D$12:$D$1000&amp;"")+IF($D$12:$D$1000="",1,0),0)),"")</f>
        <v/>
      </c>
      <c r="P267" s="114" t="str">
        <f t="shared" si="9"/>
        <v/>
      </c>
      <c r="Q267" s="115" t="str">
        <f t="shared" si="10"/>
        <v/>
      </c>
      <c r="R267" s="15" t="str">
        <f t="shared" si="11"/>
        <v/>
      </c>
      <c r="S267" s="31"/>
      <c r="T267" s="116"/>
      <c r="U267" s="116"/>
      <c r="V267" s="30"/>
    </row>
    <row r="268" spans="2:22">
      <c r="B268" s="105"/>
      <c r="C268" s="102"/>
      <c r="D268" s="100" t="str">
        <f>IFERROR(INDEX('Equipment List'!$B$2:$B$2038,MATCH(E268,'Equipment List'!$A$2:$A$2038,0)),"")</f>
        <v/>
      </c>
      <c r="E268" s="119"/>
      <c r="F268" s="111"/>
      <c r="G268" s="105"/>
      <c r="H268" s="165"/>
      <c r="I268" s="166"/>
      <c r="J268" s="167"/>
      <c r="K268" s="103"/>
      <c r="L268" s="103"/>
      <c r="M268" s="103"/>
      <c r="N268" s="103"/>
      <c r="O268" s="113" t="str" cm="1">
        <f t="array" ref="O268">IFERROR(INDEX($D$12:$D$1000,MATCH(0,COUNTIF($O$11:O267,$D$12:$D$1000&amp;"")+IF($D$12:$D$1000="",1,0),0)),"")</f>
        <v/>
      </c>
      <c r="P268" s="114" t="str">
        <f t="shared" ref="P268:P331" si="12">IF(O268="","",COUNTIF($D$12:$D$1000,$O268))</f>
        <v/>
      </c>
      <c r="Q268" s="115" t="str">
        <f t="shared" ref="Q268:Q331" si="13">IF($O268="","",SUMIF($D$12:$D$1000,$O268,H$12:H$1000))</f>
        <v/>
      </c>
      <c r="R268" s="15" t="str">
        <f t="shared" ref="R268:R331" si="14">IF($O268="","",SUMIF($D$12:$D$1000,$O268,M$12:M$1000))</f>
        <v/>
      </c>
      <c r="S268" s="31"/>
      <c r="T268" s="116"/>
      <c r="U268" s="116"/>
      <c r="V268" s="30"/>
    </row>
    <row r="269" spans="2:22">
      <c r="B269" s="105"/>
      <c r="C269" s="102"/>
      <c r="D269" s="100" t="str">
        <f>IFERROR(INDEX('Equipment List'!$B$2:$B$2038,MATCH(E269,'Equipment List'!$A$2:$A$2038,0)),"")</f>
        <v/>
      </c>
      <c r="E269" s="119"/>
      <c r="F269" s="111"/>
      <c r="G269" s="105"/>
      <c r="H269" s="165"/>
      <c r="I269" s="166"/>
      <c r="J269" s="167"/>
      <c r="K269" s="103"/>
      <c r="L269" s="103"/>
      <c r="M269" s="103"/>
      <c r="N269" s="103"/>
      <c r="O269" s="113" t="str" cm="1">
        <f t="array" ref="O269">IFERROR(INDEX($D$12:$D$1000,MATCH(0,COUNTIF($O$11:O268,$D$12:$D$1000&amp;"")+IF($D$12:$D$1000="",1,0),0)),"")</f>
        <v/>
      </c>
      <c r="P269" s="114" t="str">
        <f t="shared" si="12"/>
        <v/>
      </c>
      <c r="Q269" s="115" t="str">
        <f t="shared" si="13"/>
        <v/>
      </c>
      <c r="R269" s="15" t="str">
        <f t="shared" si="14"/>
        <v/>
      </c>
      <c r="S269" s="31"/>
      <c r="T269" s="116"/>
      <c r="U269" s="116"/>
      <c r="V269" s="30"/>
    </row>
    <row r="270" spans="2:22">
      <c r="B270" s="105"/>
      <c r="C270" s="102"/>
      <c r="D270" s="100" t="str">
        <f>IFERROR(INDEX('Equipment List'!$B$2:$B$2038,MATCH(E270,'Equipment List'!$A$2:$A$2038,0)),"")</f>
        <v/>
      </c>
      <c r="E270" s="119"/>
      <c r="F270" s="111"/>
      <c r="G270" s="105"/>
      <c r="H270" s="165"/>
      <c r="I270" s="166"/>
      <c r="J270" s="167"/>
      <c r="K270" s="103"/>
      <c r="L270" s="103"/>
      <c r="M270" s="103"/>
      <c r="N270" s="103"/>
      <c r="O270" s="113" t="str" cm="1">
        <f t="array" ref="O270">IFERROR(INDEX($D$12:$D$1000,MATCH(0,COUNTIF($O$11:O269,$D$12:$D$1000&amp;"")+IF($D$12:$D$1000="",1,0),0)),"")</f>
        <v/>
      </c>
      <c r="P270" s="114" t="str">
        <f t="shared" si="12"/>
        <v/>
      </c>
      <c r="Q270" s="115" t="str">
        <f t="shared" si="13"/>
        <v/>
      </c>
      <c r="R270" s="15" t="str">
        <f t="shared" si="14"/>
        <v/>
      </c>
      <c r="S270" s="31"/>
      <c r="T270" s="116"/>
      <c r="U270" s="116"/>
      <c r="V270" s="30"/>
    </row>
    <row r="271" spans="2:22">
      <c r="B271" s="105"/>
      <c r="C271" s="102"/>
      <c r="D271" s="100" t="str">
        <f>IFERROR(INDEX('Equipment List'!$B$2:$B$2038,MATCH(E271,'Equipment List'!$A$2:$A$2038,0)),"")</f>
        <v/>
      </c>
      <c r="E271" s="119"/>
      <c r="F271" s="111"/>
      <c r="G271" s="105"/>
      <c r="H271" s="165"/>
      <c r="I271" s="166"/>
      <c r="J271" s="167"/>
      <c r="K271" s="103"/>
      <c r="L271" s="103"/>
      <c r="M271" s="103"/>
      <c r="N271" s="103"/>
      <c r="O271" s="113" t="str" cm="1">
        <f t="array" ref="O271">IFERROR(INDEX($D$12:$D$1000,MATCH(0,COUNTIF($O$11:O270,$D$12:$D$1000&amp;"")+IF($D$12:$D$1000="",1,0),0)),"")</f>
        <v/>
      </c>
      <c r="P271" s="114" t="str">
        <f t="shared" si="12"/>
        <v/>
      </c>
      <c r="Q271" s="115" t="str">
        <f t="shared" si="13"/>
        <v/>
      </c>
      <c r="R271" s="15" t="str">
        <f t="shared" si="14"/>
        <v/>
      </c>
      <c r="S271" s="31"/>
      <c r="T271" s="116"/>
      <c r="U271" s="116"/>
      <c r="V271" s="30"/>
    </row>
    <row r="272" spans="2:22">
      <c r="B272" s="105"/>
      <c r="C272" s="102"/>
      <c r="D272" s="100" t="str">
        <f>IFERROR(INDEX('Equipment List'!$B$2:$B$2038,MATCH(E272,'Equipment List'!$A$2:$A$2038,0)),"")</f>
        <v/>
      </c>
      <c r="E272" s="119"/>
      <c r="F272" s="111"/>
      <c r="G272" s="105"/>
      <c r="H272" s="165"/>
      <c r="I272" s="166"/>
      <c r="J272" s="167"/>
      <c r="K272" s="103"/>
      <c r="L272" s="103"/>
      <c r="M272" s="103"/>
      <c r="N272" s="103"/>
      <c r="O272" s="113" t="str" cm="1">
        <f t="array" ref="O272">IFERROR(INDEX($D$12:$D$1000,MATCH(0,COUNTIF($O$11:O271,$D$12:$D$1000&amp;"")+IF($D$12:$D$1000="",1,0),0)),"")</f>
        <v/>
      </c>
      <c r="P272" s="114" t="str">
        <f t="shared" si="12"/>
        <v/>
      </c>
      <c r="Q272" s="115" t="str">
        <f t="shared" si="13"/>
        <v/>
      </c>
      <c r="R272" s="15" t="str">
        <f t="shared" si="14"/>
        <v/>
      </c>
      <c r="S272" s="31"/>
      <c r="T272" s="116"/>
      <c r="U272" s="116"/>
      <c r="V272" s="30"/>
    </row>
    <row r="273" spans="2:22">
      <c r="B273" s="105"/>
      <c r="C273" s="102"/>
      <c r="D273" s="100" t="str">
        <f>IFERROR(INDEX('Equipment List'!$B$2:$B$2038,MATCH(E273,'Equipment List'!$A$2:$A$2038,0)),"")</f>
        <v/>
      </c>
      <c r="E273" s="119"/>
      <c r="F273" s="111"/>
      <c r="G273" s="105"/>
      <c r="H273" s="165"/>
      <c r="I273" s="166"/>
      <c r="J273" s="167"/>
      <c r="K273" s="103"/>
      <c r="L273" s="103"/>
      <c r="M273" s="103"/>
      <c r="N273" s="103"/>
      <c r="O273" s="113" t="str" cm="1">
        <f t="array" ref="O273">IFERROR(INDEX($D$12:$D$1000,MATCH(0,COUNTIF($O$11:O272,$D$12:$D$1000&amp;"")+IF($D$12:$D$1000="",1,0),0)),"")</f>
        <v/>
      </c>
      <c r="P273" s="114" t="str">
        <f t="shared" si="12"/>
        <v/>
      </c>
      <c r="Q273" s="115" t="str">
        <f t="shared" si="13"/>
        <v/>
      </c>
      <c r="R273" s="15" t="str">
        <f t="shared" si="14"/>
        <v/>
      </c>
      <c r="S273" s="31"/>
      <c r="T273" s="116"/>
      <c r="U273" s="116"/>
      <c r="V273" s="30"/>
    </row>
    <row r="274" spans="2:22">
      <c r="B274" s="105"/>
      <c r="C274" s="102"/>
      <c r="D274" s="100" t="str">
        <f>IFERROR(INDEX('Equipment List'!$B$2:$B$2038,MATCH(E274,'Equipment List'!$A$2:$A$2038,0)),"")</f>
        <v/>
      </c>
      <c r="E274" s="119"/>
      <c r="F274" s="111"/>
      <c r="G274" s="105"/>
      <c r="H274" s="165"/>
      <c r="I274" s="166"/>
      <c r="J274" s="167"/>
      <c r="K274" s="103"/>
      <c r="L274" s="103"/>
      <c r="M274" s="103"/>
      <c r="N274" s="103"/>
      <c r="O274" s="113" t="str" cm="1">
        <f t="array" ref="O274">IFERROR(INDEX($D$12:$D$1000,MATCH(0,COUNTIF($O$11:O273,$D$12:$D$1000&amp;"")+IF($D$12:$D$1000="",1,0),0)),"")</f>
        <v/>
      </c>
      <c r="P274" s="114" t="str">
        <f t="shared" si="12"/>
        <v/>
      </c>
      <c r="Q274" s="115" t="str">
        <f t="shared" si="13"/>
        <v/>
      </c>
      <c r="R274" s="15" t="str">
        <f t="shared" si="14"/>
        <v/>
      </c>
      <c r="S274" s="31"/>
      <c r="T274" s="116"/>
      <c r="U274" s="116"/>
      <c r="V274" s="30"/>
    </row>
    <row r="275" spans="2:22">
      <c r="B275" s="105"/>
      <c r="C275" s="102"/>
      <c r="D275" s="100" t="str">
        <f>IFERROR(INDEX('Equipment List'!$B$2:$B$2038,MATCH(E275,'Equipment List'!$A$2:$A$2038,0)),"")</f>
        <v/>
      </c>
      <c r="E275" s="119"/>
      <c r="F275" s="111"/>
      <c r="G275" s="105"/>
      <c r="H275" s="165"/>
      <c r="I275" s="166"/>
      <c r="J275" s="167"/>
      <c r="K275" s="103"/>
      <c r="L275" s="103"/>
      <c r="M275" s="103"/>
      <c r="N275" s="103"/>
      <c r="O275" s="113" t="str" cm="1">
        <f t="array" ref="O275">IFERROR(INDEX($D$12:$D$1000,MATCH(0,COUNTIF($O$11:O274,$D$12:$D$1000&amp;"")+IF($D$12:$D$1000="",1,0),0)),"")</f>
        <v/>
      </c>
      <c r="P275" s="114" t="str">
        <f t="shared" si="12"/>
        <v/>
      </c>
      <c r="Q275" s="115" t="str">
        <f t="shared" si="13"/>
        <v/>
      </c>
      <c r="R275" s="15" t="str">
        <f t="shared" si="14"/>
        <v/>
      </c>
      <c r="S275" s="31"/>
      <c r="T275" s="116"/>
      <c r="U275" s="116"/>
      <c r="V275" s="30"/>
    </row>
    <row r="276" spans="2:22">
      <c r="B276" s="105"/>
      <c r="C276" s="102"/>
      <c r="D276" s="100" t="str">
        <f>IFERROR(INDEX('Equipment List'!$B$2:$B$2038,MATCH(E276,'Equipment List'!$A$2:$A$2038,0)),"")</f>
        <v/>
      </c>
      <c r="E276" s="119"/>
      <c r="F276" s="111"/>
      <c r="G276" s="105"/>
      <c r="H276" s="165"/>
      <c r="I276" s="166"/>
      <c r="J276" s="167"/>
      <c r="K276" s="103"/>
      <c r="L276" s="103"/>
      <c r="M276" s="103"/>
      <c r="N276" s="103"/>
      <c r="O276" s="113" t="str" cm="1">
        <f t="array" ref="O276">IFERROR(INDEX($D$12:$D$1000,MATCH(0,COUNTIF($O$11:O275,$D$12:$D$1000&amp;"")+IF($D$12:$D$1000="",1,0),0)),"")</f>
        <v/>
      </c>
      <c r="P276" s="114" t="str">
        <f t="shared" si="12"/>
        <v/>
      </c>
      <c r="Q276" s="115" t="str">
        <f t="shared" si="13"/>
        <v/>
      </c>
      <c r="R276" s="15" t="str">
        <f t="shared" si="14"/>
        <v/>
      </c>
      <c r="S276" s="31"/>
      <c r="T276" s="116"/>
      <c r="U276" s="116"/>
      <c r="V276" s="30"/>
    </row>
    <row r="277" spans="2:22">
      <c r="B277" s="105"/>
      <c r="C277" s="102"/>
      <c r="D277" s="100" t="str">
        <f>IFERROR(INDEX('Equipment List'!$B$2:$B$2038,MATCH(E277,'Equipment List'!$A$2:$A$2038,0)),"")</f>
        <v/>
      </c>
      <c r="E277" s="119"/>
      <c r="F277" s="111"/>
      <c r="G277" s="105"/>
      <c r="H277" s="165"/>
      <c r="I277" s="166"/>
      <c r="J277" s="167"/>
      <c r="K277" s="103"/>
      <c r="L277" s="103"/>
      <c r="M277" s="103"/>
      <c r="N277" s="103"/>
      <c r="O277" s="113" t="str" cm="1">
        <f t="array" ref="O277">IFERROR(INDEX($D$12:$D$1000,MATCH(0,COUNTIF($O$11:O276,$D$12:$D$1000&amp;"")+IF($D$12:$D$1000="",1,0),0)),"")</f>
        <v/>
      </c>
      <c r="P277" s="114" t="str">
        <f t="shared" si="12"/>
        <v/>
      </c>
      <c r="Q277" s="115" t="str">
        <f t="shared" si="13"/>
        <v/>
      </c>
      <c r="R277" s="15" t="str">
        <f t="shared" si="14"/>
        <v/>
      </c>
      <c r="S277" s="31"/>
      <c r="T277" s="116"/>
      <c r="U277" s="116"/>
      <c r="V277" s="30"/>
    </row>
    <row r="278" spans="2:22">
      <c r="B278" s="105"/>
      <c r="C278" s="102"/>
      <c r="D278" s="100" t="str">
        <f>IFERROR(INDEX('Equipment List'!$B$2:$B$2038,MATCH(E278,'Equipment List'!$A$2:$A$2038,0)),"")</f>
        <v/>
      </c>
      <c r="E278" s="119"/>
      <c r="F278" s="111"/>
      <c r="G278" s="105"/>
      <c r="H278" s="165"/>
      <c r="I278" s="166"/>
      <c r="J278" s="167"/>
      <c r="K278" s="103"/>
      <c r="L278" s="103"/>
      <c r="M278" s="103"/>
      <c r="N278" s="103"/>
      <c r="O278" s="113" t="str" cm="1">
        <f t="array" ref="O278">IFERROR(INDEX($D$12:$D$1000,MATCH(0,COUNTIF($O$11:O277,$D$12:$D$1000&amp;"")+IF($D$12:$D$1000="",1,0),0)),"")</f>
        <v/>
      </c>
      <c r="P278" s="114" t="str">
        <f t="shared" si="12"/>
        <v/>
      </c>
      <c r="Q278" s="115" t="str">
        <f t="shared" si="13"/>
        <v/>
      </c>
      <c r="R278" s="15" t="str">
        <f t="shared" si="14"/>
        <v/>
      </c>
      <c r="S278" s="31"/>
      <c r="T278" s="116"/>
      <c r="U278" s="116"/>
      <c r="V278" s="30"/>
    </row>
    <row r="279" spans="2:22">
      <c r="B279" s="105"/>
      <c r="C279" s="102"/>
      <c r="D279" s="100" t="str">
        <f>IFERROR(INDEX('Equipment List'!$B$2:$B$2038,MATCH(E279,'Equipment List'!$A$2:$A$2038,0)),"")</f>
        <v/>
      </c>
      <c r="E279" s="119"/>
      <c r="F279" s="111"/>
      <c r="G279" s="105"/>
      <c r="H279" s="165"/>
      <c r="I279" s="166"/>
      <c r="J279" s="167"/>
      <c r="K279" s="103"/>
      <c r="L279" s="103"/>
      <c r="M279" s="103"/>
      <c r="N279" s="103"/>
      <c r="O279" s="113" t="str" cm="1">
        <f t="array" ref="O279">IFERROR(INDEX($D$12:$D$1000,MATCH(0,COUNTIF($O$11:O278,$D$12:$D$1000&amp;"")+IF($D$12:$D$1000="",1,0),0)),"")</f>
        <v/>
      </c>
      <c r="P279" s="114" t="str">
        <f t="shared" si="12"/>
        <v/>
      </c>
      <c r="Q279" s="115" t="str">
        <f t="shared" si="13"/>
        <v/>
      </c>
      <c r="R279" s="15" t="str">
        <f t="shared" si="14"/>
        <v/>
      </c>
      <c r="S279" s="31"/>
      <c r="T279" s="116"/>
      <c r="U279" s="116"/>
      <c r="V279" s="30"/>
    </row>
    <row r="280" spans="2:22">
      <c r="B280" s="105"/>
      <c r="C280" s="102"/>
      <c r="D280" s="100" t="str">
        <f>IFERROR(INDEX('Equipment List'!$B$2:$B$2038,MATCH(E280,'Equipment List'!$A$2:$A$2038,0)),"")</f>
        <v/>
      </c>
      <c r="E280" s="119"/>
      <c r="F280" s="111"/>
      <c r="G280" s="105"/>
      <c r="H280" s="165"/>
      <c r="I280" s="166"/>
      <c r="J280" s="167"/>
      <c r="K280" s="103"/>
      <c r="L280" s="103"/>
      <c r="M280" s="103"/>
      <c r="N280" s="103"/>
      <c r="O280" s="113" t="str" cm="1">
        <f t="array" ref="O280">IFERROR(INDEX($D$12:$D$1000,MATCH(0,COUNTIF($O$11:O279,$D$12:$D$1000&amp;"")+IF($D$12:$D$1000="",1,0),0)),"")</f>
        <v/>
      </c>
      <c r="P280" s="114" t="str">
        <f t="shared" si="12"/>
        <v/>
      </c>
      <c r="Q280" s="115" t="str">
        <f t="shared" si="13"/>
        <v/>
      </c>
      <c r="R280" s="15" t="str">
        <f t="shared" si="14"/>
        <v/>
      </c>
      <c r="S280" s="31"/>
      <c r="T280" s="116"/>
      <c r="U280" s="116"/>
      <c r="V280" s="30"/>
    </row>
    <row r="281" spans="2:22">
      <c r="B281" s="105"/>
      <c r="C281" s="102"/>
      <c r="D281" s="100" t="str">
        <f>IFERROR(INDEX('Equipment List'!$B$2:$B$2038,MATCH(E281,'Equipment List'!$A$2:$A$2038,0)),"")</f>
        <v/>
      </c>
      <c r="E281" s="119"/>
      <c r="F281" s="111"/>
      <c r="G281" s="105"/>
      <c r="H281" s="165"/>
      <c r="I281" s="166"/>
      <c r="J281" s="167"/>
      <c r="K281" s="103"/>
      <c r="L281" s="103"/>
      <c r="M281" s="103"/>
      <c r="N281" s="103"/>
      <c r="O281" s="113" t="str" cm="1">
        <f t="array" ref="O281">IFERROR(INDEX($D$12:$D$1000,MATCH(0,COUNTIF($O$11:O280,$D$12:$D$1000&amp;"")+IF($D$12:$D$1000="",1,0),0)),"")</f>
        <v/>
      </c>
      <c r="P281" s="114" t="str">
        <f t="shared" si="12"/>
        <v/>
      </c>
      <c r="Q281" s="115" t="str">
        <f t="shared" si="13"/>
        <v/>
      </c>
      <c r="R281" s="15" t="str">
        <f t="shared" si="14"/>
        <v/>
      </c>
      <c r="S281" s="31"/>
      <c r="T281" s="116"/>
      <c r="U281" s="116"/>
      <c r="V281" s="30"/>
    </row>
    <row r="282" spans="2:22">
      <c r="B282" s="105"/>
      <c r="C282" s="102"/>
      <c r="D282" s="100" t="str">
        <f>IFERROR(INDEX('Equipment List'!$B$2:$B$2038,MATCH(E282,'Equipment List'!$A$2:$A$2038,0)),"")</f>
        <v/>
      </c>
      <c r="E282" s="119"/>
      <c r="F282" s="111"/>
      <c r="G282" s="105"/>
      <c r="H282" s="165"/>
      <c r="I282" s="166"/>
      <c r="J282" s="167"/>
      <c r="K282" s="103"/>
      <c r="L282" s="103"/>
      <c r="M282" s="103"/>
      <c r="N282" s="103"/>
      <c r="O282" s="113" t="str" cm="1">
        <f t="array" ref="O282">IFERROR(INDEX($D$12:$D$1000,MATCH(0,COUNTIF($O$11:O281,$D$12:$D$1000&amp;"")+IF($D$12:$D$1000="",1,0),0)),"")</f>
        <v/>
      </c>
      <c r="P282" s="114" t="str">
        <f t="shared" si="12"/>
        <v/>
      </c>
      <c r="Q282" s="115" t="str">
        <f t="shared" si="13"/>
        <v/>
      </c>
      <c r="R282" s="15" t="str">
        <f t="shared" si="14"/>
        <v/>
      </c>
      <c r="S282" s="31"/>
      <c r="T282" s="116"/>
      <c r="U282" s="116"/>
      <c r="V282" s="30"/>
    </row>
    <row r="283" spans="2:22">
      <c r="B283" s="105"/>
      <c r="C283" s="102"/>
      <c r="D283" s="100" t="str">
        <f>IFERROR(INDEX('Equipment List'!$B$2:$B$2038,MATCH(E283,'Equipment List'!$A$2:$A$2038,0)),"")</f>
        <v/>
      </c>
      <c r="E283" s="119"/>
      <c r="F283" s="111"/>
      <c r="G283" s="105"/>
      <c r="H283" s="165"/>
      <c r="I283" s="166"/>
      <c r="J283" s="167"/>
      <c r="K283" s="103"/>
      <c r="L283" s="103"/>
      <c r="M283" s="103"/>
      <c r="N283" s="103"/>
      <c r="O283" s="113" t="str" cm="1">
        <f t="array" ref="O283">IFERROR(INDEX($D$12:$D$1000,MATCH(0,COUNTIF($O$11:O282,$D$12:$D$1000&amp;"")+IF($D$12:$D$1000="",1,0),0)),"")</f>
        <v/>
      </c>
      <c r="P283" s="114" t="str">
        <f t="shared" si="12"/>
        <v/>
      </c>
      <c r="Q283" s="115" t="str">
        <f t="shared" si="13"/>
        <v/>
      </c>
      <c r="R283" s="15" t="str">
        <f t="shared" si="14"/>
        <v/>
      </c>
      <c r="S283" s="31"/>
      <c r="T283" s="116"/>
      <c r="U283" s="116"/>
      <c r="V283" s="30"/>
    </row>
    <row r="284" spans="2:22">
      <c r="B284" s="105"/>
      <c r="C284" s="102"/>
      <c r="D284" s="100" t="str">
        <f>IFERROR(INDEX('Equipment List'!$B$2:$B$2038,MATCH(E284,'Equipment List'!$A$2:$A$2038,0)),"")</f>
        <v/>
      </c>
      <c r="E284" s="119"/>
      <c r="F284" s="111"/>
      <c r="G284" s="105"/>
      <c r="H284" s="165"/>
      <c r="I284" s="166"/>
      <c r="J284" s="167"/>
      <c r="K284" s="103"/>
      <c r="L284" s="103"/>
      <c r="M284" s="103"/>
      <c r="N284" s="103"/>
      <c r="O284" s="113" t="str" cm="1">
        <f t="array" ref="O284">IFERROR(INDEX($D$12:$D$1000,MATCH(0,COUNTIF($O$11:O283,$D$12:$D$1000&amp;"")+IF($D$12:$D$1000="",1,0),0)),"")</f>
        <v/>
      </c>
      <c r="P284" s="114" t="str">
        <f t="shared" si="12"/>
        <v/>
      </c>
      <c r="Q284" s="115" t="str">
        <f t="shared" si="13"/>
        <v/>
      </c>
      <c r="R284" s="15" t="str">
        <f t="shared" si="14"/>
        <v/>
      </c>
      <c r="S284" s="31"/>
      <c r="T284" s="116"/>
      <c r="U284" s="116"/>
      <c r="V284" s="30"/>
    </row>
    <row r="285" spans="2:22">
      <c r="B285" s="105"/>
      <c r="C285" s="102"/>
      <c r="D285" s="100" t="str">
        <f>IFERROR(INDEX('Equipment List'!$B$2:$B$2038,MATCH(E285,'Equipment List'!$A$2:$A$2038,0)),"")</f>
        <v/>
      </c>
      <c r="E285" s="119"/>
      <c r="F285" s="111"/>
      <c r="G285" s="105"/>
      <c r="H285" s="165"/>
      <c r="I285" s="166"/>
      <c r="J285" s="167"/>
      <c r="K285" s="103"/>
      <c r="L285" s="103"/>
      <c r="M285" s="103"/>
      <c r="N285" s="103"/>
      <c r="O285" s="113" t="str" cm="1">
        <f t="array" ref="O285">IFERROR(INDEX($D$12:$D$1000,MATCH(0,COUNTIF($O$11:O284,$D$12:$D$1000&amp;"")+IF($D$12:$D$1000="",1,0),0)),"")</f>
        <v/>
      </c>
      <c r="P285" s="114" t="str">
        <f t="shared" si="12"/>
        <v/>
      </c>
      <c r="Q285" s="115" t="str">
        <f t="shared" si="13"/>
        <v/>
      </c>
      <c r="R285" s="15" t="str">
        <f t="shared" si="14"/>
        <v/>
      </c>
      <c r="S285" s="31"/>
      <c r="T285" s="116"/>
      <c r="U285" s="116"/>
      <c r="V285" s="30"/>
    </row>
    <row r="286" spans="2:22">
      <c r="B286" s="105"/>
      <c r="C286" s="102"/>
      <c r="D286" s="100" t="str">
        <f>IFERROR(INDEX('Equipment List'!$B$2:$B$2038,MATCH(E286,'Equipment List'!$A$2:$A$2038,0)),"")</f>
        <v/>
      </c>
      <c r="E286" s="119"/>
      <c r="F286" s="111"/>
      <c r="G286" s="105"/>
      <c r="H286" s="165"/>
      <c r="I286" s="166"/>
      <c r="J286" s="167"/>
      <c r="K286" s="103"/>
      <c r="L286" s="103"/>
      <c r="M286" s="103"/>
      <c r="N286" s="103"/>
      <c r="O286" s="113" t="str" cm="1">
        <f t="array" ref="O286">IFERROR(INDEX($D$12:$D$1000,MATCH(0,COUNTIF($O$11:O285,$D$12:$D$1000&amp;"")+IF($D$12:$D$1000="",1,0),0)),"")</f>
        <v/>
      </c>
      <c r="P286" s="114" t="str">
        <f t="shared" si="12"/>
        <v/>
      </c>
      <c r="Q286" s="115" t="str">
        <f t="shared" si="13"/>
        <v/>
      </c>
      <c r="R286" s="15" t="str">
        <f t="shared" si="14"/>
        <v/>
      </c>
      <c r="S286" s="31"/>
      <c r="T286" s="116"/>
      <c r="U286" s="116"/>
      <c r="V286" s="30"/>
    </row>
    <row r="287" spans="2:22">
      <c r="B287" s="105"/>
      <c r="C287" s="102"/>
      <c r="D287" s="100" t="str">
        <f>IFERROR(INDEX('Equipment List'!$B$2:$B$2038,MATCH(E287,'Equipment List'!$A$2:$A$2038,0)),"")</f>
        <v/>
      </c>
      <c r="E287" s="119"/>
      <c r="F287" s="111"/>
      <c r="G287" s="105"/>
      <c r="H287" s="165"/>
      <c r="I287" s="166"/>
      <c r="J287" s="167"/>
      <c r="K287" s="103"/>
      <c r="L287" s="103"/>
      <c r="M287" s="103"/>
      <c r="N287" s="103"/>
      <c r="O287" s="113" t="str" cm="1">
        <f t="array" ref="O287">IFERROR(INDEX($D$12:$D$1000,MATCH(0,COUNTIF($O$11:O286,$D$12:$D$1000&amp;"")+IF($D$12:$D$1000="",1,0),0)),"")</f>
        <v/>
      </c>
      <c r="P287" s="114" t="str">
        <f t="shared" si="12"/>
        <v/>
      </c>
      <c r="Q287" s="115" t="str">
        <f t="shared" si="13"/>
        <v/>
      </c>
      <c r="R287" s="15" t="str">
        <f t="shared" si="14"/>
        <v/>
      </c>
      <c r="S287" s="31"/>
      <c r="T287" s="116"/>
      <c r="U287" s="116"/>
      <c r="V287" s="30"/>
    </row>
    <row r="288" spans="2:22">
      <c r="B288" s="105"/>
      <c r="C288" s="102"/>
      <c r="D288" s="100" t="str">
        <f>IFERROR(INDEX('Equipment List'!$B$2:$B$2038,MATCH(E288,'Equipment List'!$A$2:$A$2038,0)),"")</f>
        <v/>
      </c>
      <c r="E288" s="119"/>
      <c r="F288" s="111"/>
      <c r="G288" s="105"/>
      <c r="H288" s="165"/>
      <c r="I288" s="166"/>
      <c r="J288" s="167"/>
      <c r="K288" s="103"/>
      <c r="L288" s="103"/>
      <c r="M288" s="103"/>
      <c r="N288" s="103"/>
      <c r="O288" s="113" t="str" cm="1">
        <f t="array" ref="O288">IFERROR(INDEX($D$12:$D$1000,MATCH(0,COUNTIF($O$11:O287,$D$12:$D$1000&amp;"")+IF($D$12:$D$1000="",1,0),0)),"")</f>
        <v/>
      </c>
      <c r="P288" s="114" t="str">
        <f t="shared" si="12"/>
        <v/>
      </c>
      <c r="Q288" s="115" t="str">
        <f t="shared" si="13"/>
        <v/>
      </c>
      <c r="R288" s="15" t="str">
        <f t="shared" si="14"/>
        <v/>
      </c>
      <c r="S288" s="31"/>
      <c r="T288" s="116"/>
      <c r="U288" s="116"/>
      <c r="V288" s="30"/>
    </row>
    <row r="289" spans="2:22">
      <c r="B289" s="105"/>
      <c r="C289" s="102"/>
      <c r="D289" s="100" t="str">
        <f>IFERROR(INDEX('Equipment List'!$B$2:$B$2038,MATCH(E289,'Equipment List'!$A$2:$A$2038,0)),"")</f>
        <v/>
      </c>
      <c r="E289" s="119"/>
      <c r="F289" s="111"/>
      <c r="G289" s="105"/>
      <c r="H289" s="165"/>
      <c r="I289" s="166"/>
      <c r="J289" s="167"/>
      <c r="K289" s="103"/>
      <c r="L289" s="103"/>
      <c r="M289" s="103"/>
      <c r="N289" s="103"/>
      <c r="O289" s="113" t="str" cm="1">
        <f t="array" ref="O289">IFERROR(INDEX($D$12:$D$1000,MATCH(0,COUNTIF($O$11:O288,$D$12:$D$1000&amp;"")+IF($D$12:$D$1000="",1,0),0)),"")</f>
        <v/>
      </c>
      <c r="P289" s="114" t="str">
        <f t="shared" si="12"/>
        <v/>
      </c>
      <c r="Q289" s="115" t="str">
        <f t="shared" si="13"/>
        <v/>
      </c>
      <c r="R289" s="15" t="str">
        <f t="shared" si="14"/>
        <v/>
      </c>
      <c r="S289" s="31"/>
      <c r="T289" s="116"/>
      <c r="U289" s="116"/>
      <c r="V289" s="30"/>
    </row>
    <row r="290" spans="2:22">
      <c r="B290" s="105"/>
      <c r="C290" s="102"/>
      <c r="D290" s="100" t="str">
        <f>IFERROR(INDEX('Equipment List'!$B$2:$B$2038,MATCH(E290,'Equipment List'!$A$2:$A$2038,0)),"")</f>
        <v/>
      </c>
      <c r="E290" s="119"/>
      <c r="F290" s="111"/>
      <c r="G290" s="105"/>
      <c r="H290" s="165"/>
      <c r="I290" s="166"/>
      <c r="J290" s="167"/>
      <c r="K290" s="103"/>
      <c r="L290" s="103"/>
      <c r="M290" s="103"/>
      <c r="N290" s="103"/>
      <c r="O290" s="113" t="str" cm="1">
        <f t="array" ref="O290">IFERROR(INDEX($D$12:$D$1000,MATCH(0,COUNTIF($O$11:O289,$D$12:$D$1000&amp;"")+IF($D$12:$D$1000="",1,0),0)),"")</f>
        <v/>
      </c>
      <c r="P290" s="114" t="str">
        <f t="shared" si="12"/>
        <v/>
      </c>
      <c r="Q290" s="115" t="str">
        <f t="shared" si="13"/>
        <v/>
      </c>
      <c r="R290" s="15" t="str">
        <f t="shared" si="14"/>
        <v/>
      </c>
      <c r="S290" s="31"/>
      <c r="T290" s="116"/>
      <c r="U290" s="116"/>
      <c r="V290" s="30"/>
    </row>
    <row r="291" spans="2:22">
      <c r="B291" s="105"/>
      <c r="C291" s="102"/>
      <c r="D291" s="100" t="str">
        <f>IFERROR(INDEX('Equipment List'!$B$2:$B$2038,MATCH(E291,'Equipment List'!$A$2:$A$2038,0)),"")</f>
        <v/>
      </c>
      <c r="E291" s="119"/>
      <c r="F291" s="111"/>
      <c r="G291" s="105"/>
      <c r="H291" s="165"/>
      <c r="I291" s="166"/>
      <c r="J291" s="167"/>
      <c r="K291" s="103"/>
      <c r="L291" s="103"/>
      <c r="M291" s="103"/>
      <c r="N291" s="103"/>
      <c r="O291" s="113" t="str" cm="1">
        <f t="array" ref="O291">IFERROR(INDEX($D$12:$D$1000,MATCH(0,COUNTIF($O$11:O290,$D$12:$D$1000&amp;"")+IF($D$12:$D$1000="",1,0),0)),"")</f>
        <v/>
      </c>
      <c r="P291" s="114" t="str">
        <f t="shared" si="12"/>
        <v/>
      </c>
      <c r="Q291" s="115" t="str">
        <f t="shared" si="13"/>
        <v/>
      </c>
      <c r="R291" s="15" t="str">
        <f t="shared" si="14"/>
        <v/>
      </c>
      <c r="S291" s="31"/>
      <c r="T291" s="116"/>
      <c r="U291" s="116"/>
      <c r="V291" s="30"/>
    </row>
    <row r="292" spans="2:22">
      <c r="B292" s="105"/>
      <c r="C292" s="102"/>
      <c r="D292" s="100" t="str">
        <f>IFERROR(INDEX('Equipment List'!$B$2:$B$2038,MATCH(E292,'Equipment List'!$A$2:$A$2038,0)),"")</f>
        <v/>
      </c>
      <c r="E292" s="119"/>
      <c r="F292" s="111"/>
      <c r="G292" s="105"/>
      <c r="H292" s="165"/>
      <c r="I292" s="166"/>
      <c r="J292" s="167"/>
      <c r="K292" s="103"/>
      <c r="L292" s="103"/>
      <c r="M292" s="103"/>
      <c r="N292" s="103"/>
      <c r="O292" s="113" t="str" cm="1">
        <f t="array" ref="O292">IFERROR(INDEX($D$12:$D$1000,MATCH(0,COUNTIF($O$11:O291,$D$12:$D$1000&amp;"")+IF($D$12:$D$1000="",1,0),0)),"")</f>
        <v/>
      </c>
      <c r="P292" s="114" t="str">
        <f t="shared" si="12"/>
        <v/>
      </c>
      <c r="Q292" s="115" t="str">
        <f t="shared" si="13"/>
        <v/>
      </c>
      <c r="R292" s="15" t="str">
        <f t="shared" si="14"/>
        <v/>
      </c>
      <c r="S292" s="31"/>
      <c r="T292" s="116"/>
      <c r="U292" s="116"/>
      <c r="V292" s="30"/>
    </row>
    <row r="293" spans="2:22">
      <c r="B293" s="105"/>
      <c r="C293" s="102"/>
      <c r="D293" s="100" t="str">
        <f>IFERROR(INDEX('Equipment List'!$B$2:$B$2038,MATCH(E293,'Equipment List'!$A$2:$A$2038,0)),"")</f>
        <v/>
      </c>
      <c r="E293" s="119"/>
      <c r="F293" s="111"/>
      <c r="G293" s="105"/>
      <c r="H293" s="165"/>
      <c r="I293" s="166"/>
      <c r="J293" s="167"/>
      <c r="K293" s="103"/>
      <c r="L293" s="103"/>
      <c r="M293" s="103"/>
      <c r="N293" s="103"/>
      <c r="O293" s="113" t="str" cm="1">
        <f t="array" ref="O293">IFERROR(INDEX($D$12:$D$1000,MATCH(0,COUNTIF($O$11:O292,$D$12:$D$1000&amp;"")+IF($D$12:$D$1000="",1,0),0)),"")</f>
        <v/>
      </c>
      <c r="P293" s="114" t="str">
        <f t="shared" si="12"/>
        <v/>
      </c>
      <c r="Q293" s="115" t="str">
        <f t="shared" si="13"/>
        <v/>
      </c>
      <c r="R293" s="15" t="str">
        <f t="shared" si="14"/>
        <v/>
      </c>
      <c r="S293" s="31"/>
      <c r="T293" s="116"/>
      <c r="U293" s="116"/>
      <c r="V293" s="30"/>
    </row>
    <row r="294" spans="2:22">
      <c r="B294" s="105"/>
      <c r="C294" s="102"/>
      <c r="D294" s="100" t="str">
        <f>IFERROR(INDEX('Equipment List'!$B$2:$B$2038,MATCH(E294,'Equipment List'!$A$2:$A$2038,0)),"")</f>
        <v/>
      </c>
      <c r="E294" s="119"/>
      <c r="F294" s="111"/>
      <c r="G294" s="105"/>
      <c r="H294" s="165"/>
      <c r="I294" s="166"/>
      <c r="J294" s="167"/>
      <c r="K294" s="103"/>
      <c r="L294" s="103"/>
      <c r="M294" s="103"/>
      <c r="N294" s="103"/>
      <c r="O294" s="113" t="str" cm="1">
        <f t="array" ref="O294">IFERROR(INDEX($D$12:$D$1000,MATCH(0,COUNTIF($O$11:O293,$D$12:$D$1000&amp;"")+IF($D$12:$D$1000="",1,0),0)),"")</f>
        <v/>
      </c>
      <c r="P294" s="114" t="str">
        <f t="shared" si="12"/>
        <v/>
      </c>
      <c r="Q294" s="115" t="str">
        <f t="shared" si="13"/>
        <v/>
      </c>
      <c r="R294" s="15" t="str">
        <f t="shared" si="14"/>
        <v/>
      </c>
      <c r="S294" s="31"/>
      <c r="T294" s="116"/>
      <c r="U294" s="116"/>
      <c r="V294" s="30"/>
    </row>
    <row r="295" spans="2:22">
      <c r="B295" s="105"/>
      <c r="C295" s="102"/>
      <c r="D295" s="100" t="str">
        <f>IFERROR(INDEX('Equipment List'!$B$2:$B$2038,MATCH(E295,'Equipment List'!$A$2:$A$2038,0)),"")</f>
        <v/>
      </c>
      <c r="E295" s="119"/>
      <c r="F295" s="111"/>
      <c r="G295" s="105"/>
      <c r="H295" s="165"/>
      <c r="I295" s="166"/>
      <c r="J295" s="167"/>
      <c r="K295" s="103"/>
      <c r="L295" s="103"/>
      <c r="M295" s="103"/>
      <c r="N295" s="103"/>
      <c r="O295" s="113" t="str" cm="1">
        <f t="array" ref="O295">IFERROR(INDEX($D$12:$D$1000,MATCH(0,COUNTIF($O$11:O294,$D$12:$D$1000&amp;"")+IF($D$12:$D$1000="",1,0),0)),"")</f>
        <v/>
      </c>
      <c r="P295" s="114" t="str">
        <f t="shared" si="12"/>
        <v/>
      </c>
      <c r="Q295" s="115" t="str">
        <f t="shared" si="13"/>
        <v/>
      </c>
      <c r="R295" s="15" t="str">
        <f t="shared" si="14"/>
        <v/>
      </c>
      <c r="S295" s="31"/>
      <c r="T295" s="116"/>
      <c r="U295" s="116"/>
      <c r="V295" s="30"/>
    </row>
    <row r="296" spans="2:22">
      <c r="B296" s="105"/>
      <c r="C296" s="102"/>
      <c r="D296" s="100" t="str">
        <f>IFERROR(INDEX('Equipment List'!$B$2:$B$2038,MATCH(E296,'Equipment List'!$A$2:$A$2038,0)),"")</f>
        <v/>
      </c>
      <c r="E296" s="119"/>
      <c r="F296" s="111"/>
      <c r="G296" s="105"/>
      <c r="H296" s="165"/>
      <c r="I296" s="166"/>
      <c r="J296" s="167"/>
      <c r="K296" s="103"/>
      <c r="L296" s="103"/>
      <c r="M296" s="103"/>
      <c r="N296" s="103"/>
      <c r="O296" s="113" t="str" cm="1">
        <f t="array" ref="O296">IFERROR(INDEX($D$12:$D$1000,MATCH(0,COUNTIF($O$11:O295,$D$12:$D$1000&amp;"")+IF($D$12:$D$1000="",1,0),0)),"")</f>
        <v/>
      </c>
      <c r="P296" s="114" t="str">
        <f t="shared" si="12"/>
        <v/>
      </c>
      <c r="Q296" s="115" t="str">
        <f t="shared" si="13"/>
        <v/>
      </c>
      <c r="R296" s="15" t="str">
        <f t="shared" si="14"/>
        <v/>
      </c>
      <c r="S296" s="31"/>
      <c r="T296" s="116"/>
      <c r="U296" s="116"/>
      <c r="V296" s="30"/>
    </row>
    <row r="297" spans="2:22">
      <c r="B297" s="105"/>
      <c r="C297" s="102"/>
      <c r="D297" s="100" t="str">
        <f>IFERROR(INDEX('Equipment List'!$B$2:$B$2038,MATCH(E297,'Equipment List'!$A$2:$A$2038,0)),"")</f>
        <v/>
      </c>
      <c r="E297" s="119"/>
      <c r="F297" s="111"/>
      <c r="G297" s="105"/>
      <c r="H297" s="165"/>
      <c r="I297" s="166"/>
      <c r="J297" s="167"/>
      <c r="K297" s="103"/>
      <c r="L297" s="103"/>
      <c r="M297" s="103"/>
      <c r="N297" s="103"/>
      <c r="O297" s="113" t="str" cm="1">
        <f t="array" ref="O297">IFERROR(INDEX($D$12:$D$1000,MATCH(0,COUNTIF($O$11:O296,$D$12:$D$1000&amp;"")+IF($D$12:$D$1000="",1,0),0)),"")</f>
        <v/>
      </c>
      <c r="P297" s="114" t="str">
        <f t="shared" si="12"/>
        <v/>
      </c>
      <c r="Q297" s="115" t="str">
        <f t="shared" si="13"/>
        <v/>
      </c>
      <c r="R297" s="15" t="str">
        <f t="shared" si="14"/>
        <v/>
      </c>
      <c r="S297" s="31"/>
      <c r="T297" s="116"/>
      <c r="U297" s="116"/>
      <c r="V297" s="30"/>
    </row>
    <row r="298" spans="2:22">
      <c r="B298" s="105"/>
      <c r="C298" s="102"/>
      <c r="D298" s="100" t="str">
        <f>IFERROR(INDEX('Equipment List'!$B$2:$B$2038,MATCH(E298,'Equipment List'!$A$2:$A$2038,0)),"")</f>
        <v/>
      </c>
      <c r="E298" s="119"/>
      <c r="F298" s="111"/>
      <c r="G298" s="105"/>
      <c r="H298" s="165"/>
      <c r="I298" s="166"/>
      <c r="J298" s="167"/>
      <c r="K298" s="103"/>
      <c r="L298" s="103"/>
      <c r="M298" s="103"/>
      <c r="N298" s="103"/>
      <c r="O298" s="113" t="str" cm="1">
        <f t="array" ref="O298">IFERROR(INDEX($D$12:$D$1000,MATCH(0,COUNTIF($O$11:O297,$D$12:$D$1000&amp;"")+IF($D$12:$D$1000="",1,0),0)),"")</f>
        <v/>
      </c>
      <c r="P298" s="114" t="str">
        <f t="shared" si="12"/>
        <v/>
      </c>
      <c r="Q298" s="115" t="str">
        <f t="shared" si="13"/>
        <v/>
      </c>
      <c r="R298" s="15" t="str">
        <f t="shared" si="14"/>
        <v/>
      </c>
      <c r="S298" s="31"/>
      <c r="T298" s="116"/>
      <c r="U298" s="116"/>
      <c r="V298" s="30"/>
    </row>
    <row r="299" spans="2:22">
      <c r="B299" s="105"/>
      <c r="C299" s="102"/>
      <c r="D299" s="100" t="str">
        <f>IFERROR(INDEX('Equipment List'!$B$2:$B$2038,MATCH(E299,'Equipment List'!$A$2:$A$2038,0)),"")</f>
        <v/>
      </c>
      <c r="E299" s="119"/>
      <c r="F299" s="111"/>
      <c r="G299" s="105"/>
      <c r="H299" s="165"/>
      <c r="I299" s="166"/>
      <c r="J299" s="167"/>
      <c r="K299" s="103"/>
      <c r="L299" s="103"/>
      <c r="M299" s="103"/>
      <c r="N299" s="103"/>
      <c r="O299" s="113" t="str" cm="1">
        <f t="array" ref="O299">IFERROR(INDEX($D$12:$D$1000,MATCH(0,COUNTIF($O$11:O298,$D$12:$D$1000&amp;"")+IF($D$12:$D$1000="",1,0),0)),"")</f>
        <v/>
      </c>
      <c r="P299" s="114" t="str">
        <f t="shared" si="12"/>
        <v/>
      </c>
      <c r="Q299" s="115" t="str">
        <f t="shared" si="13"/>
        <v/>
      </c>
      <c r="R299" s="15" t="str">
        <f t="shared" si="14"/>
        <v/>
      </c>
      <c r="S299" s="31"/>
      <c r="T299" s="116"/>
      <c r="U299" s="116"/>
      <c r="V299" s="30"/>
    </row>
    <row r="300" spans="2:22">
      <c r="B300" s="105"/>
      <c r="C300" s="102"/>
      <c r="D300" s="100" t="str">
        <f>IFERROR(INDEX('Equipment List'!$B$2:$B$2038,MATCH(E300,'Equipment List'!$A$2:$A$2038,0)),"")</f>
        <v/>
      </c>
      <c r="E300" s="119"/>
      <c r="F300" s="111"/>
      <c r="G300" s="105"/>
      <c r="H300" s="165"/>
      <c r="I300" s="166"/>
      <c r="J300" s="167"/>
      <c r="K300" s="103"/>
      <c r="L300" s="103"/>
      <c r="M300" s="103"/>
      <c r="N300" s="103"/>
      <c r="O300" s="113" t="str" cm="1">
        <f t="array" ref="O300">IFERROR(INDEX($D$12:$D$1000,MATCH(0,COUNTIF($O$11:O299,$D$12:$D$1000&amp;"")+IF($D$12:$D$1000="",1,0),0)),"")</f>
        <v/>
      </c>
      <c r="P300" s="114" t="str">
        <f t="shared" si="12"/>
        <v/>
      </c>
      <c r="Q300" s="115" t="str">
        <f t="shared" si="13"/>
        <v/>
      </c>
      <c r="R300" s="15" t="str">
        <f t="shared" si="14"/>
        <v/>
      </c>
      <c r="S300" s="31"/>
      <c r="T300" s="116"/>
      <c r="U300" s="116"/>
      <c r="V300" s="30"/>
    </row>
    <row r="301" spans="2:22">
      <c r="B301" s="105"/>
      <c r="C301" s="102"/>
      <c r="D301" s="100" t="str">
        <f>IFERROR(INDEX('Equipment List'!$B$2:$B$2038,MATCH(E301,'Equipment List'!$A$2:$A$2038,0)),"")</f>
        <v/>
      </c>
      <c r="E301" s="119"/>
      <c r="F301" s="111"/>
      <c r="G301" s="105"/>
      <c r="H301" s="165"/>
      <c r="I301" s="166"/>
      <c r="J301" s="167"/>
      <c r="K301" s="103"/>
      <c r="L301" s="103"/>
      <c r="M301" s="103"/>
      <c r="N301" s="103"/>
      <c r="O301" s="113" t="str" cm="1">
        <f t="array" ref="O301">IFERROR(INDEX($D$12:$D$1000,MATCH(0,COUNTIF($O$11:O300,$D$12:$D$1000&amp;"")+IF($D$12:$D$1000="",1,0),0)),"")</f>
        <v/>
      </c>
      <c r="P301" s="114" t="str">
        <f t="shared" si="12"/>
        <v/>
      </c>
      <c r="Q301" s="115" t="str">
        <f t="shared" si="13"/>
        <v/>
      </c>
      <c r="R301" s="15" t="str">
        <f t="shared" si="14"/>
        <v/>
      </c>
      <c r="S301" s="31"/>
      <c r="T301" s="116"/>
      <c r="U301" s="116"/>
      <c r="V301" s="30"/>
    </row>
    <row r="302" spans="2:22">
      <c r="B302" s="105"/>
      <c r="C302" s="102"/>
      <c r="D302" s="100" t="str">
        <f>IFERROR(INDEX('Equipment List'!$B$2:$B$2038,MATCH(E302,'Equipment List'!$A$2:$A$2038,0)),"")</f>
        <v/>
      </c>
      <c r="E302" s="119"/>
      <c r="F302" s="111"/>
      <c r="G302" s="105"/>
      <c r="H302" s="165"/>
      <c r="I302" s="166"/>
      <c r="J302" s="167"/>
      <c r="K302" s="103"/>
      <c r="L302" s="103"/>
      <c r="M302" s="103"/>
      <c r="N302" s="103"/>
      <c r="O302" s="113" t="str" cm="1">
        <f t="array" ref="O302">IFERROR(INDEX($D$12:$D$1000,MATCH(0,COUNTIF($O$11:O301,$D$12:$D$1000&amp;"")+IF($D$12:$D$1000="",1,0),0)),"")</f>
        <v/>
      </c>
      <c r="P302" s="114" t="str">
        <f t="shared" si="12"/>
        <v/>
      </c>
      <c r="Q302" s="115" t="str">
        <f t="shared" si="13"/>
        <v/>
      </c>
      <c r="R302" s="15" t="str">
        <f t="shared" si="14"/>
        <v/>
      </c>
      <c r="S302" s="31"/>
      <c r="T302" s="116"/>
      <c r="U302" s="116"/>
      <c r="V302" s="30"/>
    </row>
    <row r="303" spans="2:22">
      <c r="B303" s="105"/>
      <c r="C303" s="102"/>
      <c r="D303" s="100" t="str">
        <f>IFERROR(INDEX('Equipment List'!$B$2:$B$2038,MATCH(E303,'Equipment List'!$A$2:$A$2038,0)),"")</f>
        <v/>
      </c>
      <c r="E303" s="119"/>
      <c r="F303" s="111"/>
      <c r="G303" s="105"/>
      <c r="H303" s="165"/>
      <c r="I303" s="166"/>
      <c r="J303" s="167"/>
      <c r="K303" s="103"/>
      <c r="L303" s="103"/>
      <c r="M303" s="103"/>
      <c r="N303" s="103"/>
      <c r="O303" s="113" t="str" cm="1">
        <f t="array" ref="O303">IFERROR(INDEX($D$12:$D$1000,MATCH(0,COUNTIF($O$11:O302,$D$12:$D$1000&amp;"")+IF($D$12:$D$1000="",1,0),0)),"")</f>
        <v/>
      </c>
      <c r="P303" s="114" t="str">
        <f t="shared" si="12"/>
        <v/>
      </c>
      <c r="Q303" s="115" t="str">
        <f t="shared" si="13"/>
        <v/>
      </c>
      <c r="R303" s="15" t="str">
        <f t="shared" si="14"/>
        <v/>
      </c>
      <c r="S303" s="31"/>
      <c r="T303" s="116"/>
      <c r="U303" s="116"/>
      <c r="V303" s="30"/>
    </row>
    <row r="304" spans="2:22">
      <c r="B304" s="105"/>
      <c r="C304" s="102"/>
      <c r="D304" s="100" t="str">
        <f>IFERROR(INDEX('Equipment List'!$B$2:$B$2038,MATCH(E304,'Equipment List'!$A$2:$A$2038,0)),"")</f>
        <v/>
      </c>
      <c r="E304" s="119"/>
      <c r="F304" s="111"/>
      <c r="G304" s="105"/>
      <c r="H304" s="165"/>
      <c r="I304" s="166"/>
      <c r="J304" s="167"/>
      <c r="K304" s="103"/>
      <c r="L304" s="103"/>
      <c r="M304" s="103"/>
      <c r="N304" s="103"/>
      <c r="O304" s="113" t="str" cm="1">
        <f t="array" ref="O304">IFERROR(INDEX($D$12:$D$1000,MATCH(0,COUNTIF($O$11:O303,$D$12:$D$1000&amp;"")+IF($D$12:$D$1000="",1,0),0)),"")</f>
        <v/>
      </c>
      <c r="P304" s="114" t="str">
        <f t="shared" si="12"/>
        <v/>
      </c>
      <c r="Q304" s="115" t="str">
        <f t="shared" si="13"/>
        <v/>
      </c>
      <c r="R304" s="15" t="str">
        <f t="shared" si="14"/>
        <v/>
      </c>
      <c r="S304" s="31"/>
      <c r="T304" s="116"/>
      <c r="U304" s="116"/>
      <c r="V304" s="30"/>
    </row>
    <row r="305" spans="2:22">
      <c r="B305" s="105"/>
      <c r="C305" s="102"/>
      <c r="D305" s="100" t="str">
        <f>IFERROR(INDEX('Equipment List'!$B$2:$B$2038,MATCH(E305,'Equipment List'!$A$2:$A$2038,0)),"")</f>
        <v/>
      </c>
      <c r="E305" s="119"/>
      <c r="F305" s="111"/>
      <c r="G305" s="105"/>
      <c r="H305" s="165"/>
      <c r="I305" s="166"/>
      <c r="J305" s="167"/>
      <c r="K305" s="103"/>
      <c r="L305" s="103"/>
      <c r="M305" s="103"/>
      <c r="N305" s="103"/>
      <c r="O305" s="113" t="str" cm="1">
        <f t="array" ref="O305">IFERROR(INDEX($D$12:$D$1000,MATCH(0,COUNTIF($O$11:O304,$D$12:$D$1000&amp;"")+IF($D$12:$D$1000="",1,0),0)),"")</f>
        <v/>
      </c>
      <c r="P305" s="114" t="str">
        <f t="shared" si="12"/>
        <v/>
      </c>
      <c r="Q305" s="115" t="str">
        <f t="shared" si="13"/>
        <v/>
      </c>
      <c r="R305" s="15" t="str">
        <f t="shared" si="14"/>
        <v/>
      </c>
      <c r="S305" s="31"/>
      <c r="T305" s="116"/>
      <c r="U305" s="116"/>
      <c r="V305" s="30"/>
    </row>
    <row r="306" spans="2:22">
      <c r="B306" s="105"/>
      <c r="C306" s="102"/>
      <c r="D306" s="100" t="str">
        <f>IFERROR(INDEX('Equipment List'!$B$2:$B$2038,MATCH(E306,'Equipment List'!$A$2:$A$2038,0)),"")</f>
        <v/>
      </c>
      <c r="E306" s="119"/>
      <c r="F306" s="111"/>
      <c r="G306" s="105"/>
      <c r="H306" s="165"/>
      <c r="I306" s="166"/>
      <c r="J306" s="167"/>
      <c r="K306" s="103"/>
      <c r="L306" s="103"/>
      <c r="M306" s="103"/>
      <c r="N306" s="103"/>
      <c r="O306" s="113" t="str" cm="1">
        <f t="array" ref="O306">IFERROR(INDEX($D$12:$D$1000,MATCH(0,COUNTIF($O$11:O305,$D$12:$D$1000&amp;"")+IF($D$12:$D$1000="",1,0),0)),"")</f>
        <v/>
      </c>
      <c r="P306" s="114" t="str">
        <f t="shared" si="12"/>
        <v/>
      </c>
      <c r="Q306" s="115" t="str">
        <f t="shared" si="13"/>
        <v/>
      </c>
      <c r="R306" s="15" t="str">
        <f t="shared" si="14"/>
        <v/>
      </c>
      <c r="S306" s="31"/>
      <c r="T306" s="116"/>
      <c r="U306" s="116"/>
      <c r="V306" s="30"/>
    </row>
    <row r="307" spans="2:22">
      <c r="B307" s="105"/>
      <c r="C307" s="102"/>
      <c r="D307" s="100" t="str">
        <f>IFERROR(INDEX('Equipment List'!$B$2:$B$2038,MATCH(E307,'Equipment List'!$A$2:$A$2038,0)),"")</f>
        <v/>
      </c>
      <c r="E307" s="119"/>
      <c r="F307" s="111"/>
      <c r="G307" s="105"/>
      <c r="H307" s="165"/>
      <c r="I307" s="166"/>
      <c r="J307" s="167"/>
      <c r="K307" s="103"/>
      <c r="L307" s="103"/>
      <c r="M307" s="103"/>
      <c r="N307" s="103"/>
      <c r="O307" s="113" t="str" cm="1">
        <f t="array" ref="O307">IFERROR(INDEX($D$12:$D$1000,MATCH(0,COUNTIF($O$11:O306,$D$12:$D$1000&amp;"")+IF($D$12:$D$1000="",1,0),0)),"")</f>
        <v/>
      </c>
      <c r="P307" s="114" t="str">
        <f t="shared" si="12"/>
        <v/>
      </c>
      <c r="Q307" s="115" t="str">
        <f t="shared" si="13"/>
        <v/>
      </c>
      <c r="R307" s="15" t="str">
        <f t="shared" si="14"/>
        <v/>
      </c>
      <c r="S307" s="31"/>
      <c r="T307" s="116"/>
      <c r="U307" s="116"/>
      <c r="V307" s="30"/>
    </row>
    <row r="308" spans="2:22">
      <c r="B308" s="105"/>
      <c r="C308" s="102"/>
      <c r="D308" s="100" t="str">
        <f>IFERROR(INDEX('Equipment List'!$B$2:$B$2038,MATCH(E308,'Equipment List'!$A$2:$A$2038,0)),"")</f>
        <v/>
      </c>
      <c r="E308" s="119"/>
      <c r="F308" s="111"/>
      <c r="G308" s="105"/>
      <c r="H308" s="165"/>
      <c r="I308" s="166"/>
      <c r="J308" s="167"/>
      <c r="K308" s="103"/>
      <c r="L308" s="103"/>
      <c r="M308" s="103"/>
      <c r="N308" s="103"/>
      <c r="O308" s="113" t="str" cm="1">
        <f t="array" ref="O308">IFERROR(INDEX($D$12:$D$1000,MATCH(0,COUNTIF($O$11:O307,$D$12:$D$1000&amp;"")+IF($D$12:$D$1000="",1,0),0)),"")</f>
        <v/>
      </c>
      <c r="P308" s="114" t="str">
        <f t="shared" si="12"/>
        <v/>
      </c>
      <c r="Q308" s="115" t="str">
        <f t="shared" si="13"/>
        <v/>
      </c>
      <c r="R308" s="15" t="str">
        <f t="shared" si="14"/>
        <v/>
      </c>
      <c r="S308" s="31"/>
      <c r="T308" s="116"/>
      <c r="U308" s="116"/>
      <c r="V308" s="30"/>
    </row>
    <row r="309" spans="2:22">
      <c r="B309" s="105"/>
      <c r="C309" s="102"/>
      <c r="D309" s="100" t="str">
        <f>IFERROR(INDEX('Equipment List'!$B$2:$B$2038,MATCH(E309,'Equipment List'!$A$2:$A$2038,0)),"")</f>
        <v/>
      </c>
      <c r="E309" s="119"/>
      <c r="F309" s="111"/>
      <c r="G309" s="105"/>
      <c r="H309" s="165"/>
      <c r="I309" s="166"/>
      <c r="J309" s="167"/>
      <c r="K309" s="103"/>
      <c r="L309" s="103"/>
      <c r="M309" s="103"/>
      <c r="N309" s="103"/>
      <c r="O309" s="113" t="str" cm="1">
        <f t="array" ref="O309">IFERROR(INDEX($D$12:$D$1000,MATCH(0,COUNTIF($O$11:O308,$D$12:$D$1000&amp;"")+IF($D$12:$D$1000="",1,0),0)),"")</f>
        <v/>
      </c>
      <c r="P309" s="114" t="str">
        <f t="shared" si="12"/>
        <v/>
      </c>
      <c r="Q309" s="115" t="str">
        <f t="shared" si="13"/>
        <v/>
      </c>
      <c r="R309" s="15" t="str">
        <f t="shared" si="14"/>
        <v/>
      </c>
      <c r="S309" s="31"/>
      <c r="T309" s="116"/>
      <c r="U309" s="116"/>
      <c r="V309" s="30"/>
    </row>
    <row r="310" spans="2:22">
      <c r="B310" s="105"/>
      <c r="C310" s="102"/>
      <c r="D310" s="100" t="str">
        <f>IFERROR(INDEX('Equipment List'!$B$2:$B$2038,MATCH(E310,'Equipment List'!$A$2:$A$2038,0)),"")</f>
        <v/>
      </c>
      <c r="E310" s="119"/>
      <c r="F310" s="111"/>
      <c r="G310" s="105"/>
      <c r="H310" s="165"/>
      <c r="I310" s="166"/>
      <c r="J310" s="167"/>
      <c r="K310" s="103"/>
      <c r="L310" s="103"/>
      <c r="M310" s="103"/>
      <c r="N310" s="103"/>
      <c r="O310" s="113" t="str" cm="1">
        <f t="array" ref="O310">IFERROR(INDEX($D$12:$D$1000,MATCH(0,COUNTIF($O$11:O309,$D$12:$D$1000&amp;"")+IF($D$12:$D$1000="",1,0),0)),"")</f>
        <v/>
      </c>
      <c r="P310" s="114" t="str">
        <f t="shared" si="12"/>
        <v/>
      </c>
      <c r="Q310" s="115" t="str">
        <f t="shared" si="13"/>
        <v/>
      </c>
      <c r="R310" s="15" t="str">
        <f t="shared" si="14"/>
        <v/>
      </c>
      <c r="S310" s="31"/>
      <c r="T310" s="116"/>
      <c r="U310" s="116"/>
      <c r="V310" s="30"/>
    </row>
    <row r="311" spans="2:22">
      <c r="B311" s="105"/>
      <c r="C311" s="102"/>
      <c r="D311" s="100" t="str">
        <f>IFERROR(INDEX('Equipment List'!$B$2:$B$2038,MATCH(E311,'Equipment List'!$A$2:$A$2038,0)),"")</f>
        <v/>
      </c>
      <c r="E311" s="119"/>
      <c r="F311" s="111"/>
      <c r="G311" s="105"/>
      <c r="H311" s="165"/>
      <c r="I311" s="166"/>
      <c r="J311" s="167"/>
      <c r="K311" s="103"/>
      <c r="L311" s="103"/>
      <c r="M311" s="103"/>
      <c r="N311" s="103"/>
      <c r="O311" s="113" t="str" cm="1">
        <f t="array" ref="O311">IFERROR(INDEX($D$12:$D$1000,MATCH(0,COUNTIF($O$11:O310,$D$12:$D$1000&amp;"")+IF($D$12:$D$1000="",1,0),0)),"")</f>
        <v/>
      </c>
      <c r="P311" s="114" t="str">
        <f t="shared" si="12"/>
        <v/>
      </c>
      <c r="Q311" s="115" t="str">
        <f t="shared" si="13"/>
        <v/>
      </c>
      <c r="R311" s="15" t="str">
        <f t="shared" si="14"/>
        <v/>
      </c>
      <c r="S311" s="31"/>
      <c r="T311" s="116"/>
      <c r="U311" s="116"/>
      <c r="V311" s="30"/>
    </row>
    <row r="312" spans="2:22">
      <c r="B312" s="105"/>
      <c r="C312" s="102"/>
      <c r="D312" s="100" t="str">
        <f>IFERROR(INDEX('Equipment List'!$B$2:$B$2038,MATCH(E312,'Equipment List'!$A$2:$A$2038,0)),"")</f>
        <v/>
      </c>
      <c r="E312" s="119"/>
      <c r="F312" s="111"/>
      <c r="G312" s="105"/>
      <c r="H312" s="165"/>
      <c r="I312" s="166"/>
      <c r="J312" s="167"/>
      <c r="K312" s="103"/>
      <c r="L312" s="103"/>
      <c r="M312" s="103"/>
      <c r="N312" s="103"/>
      <c r="O312" s="113" t="str" cm="1">
        <f t="array" ref="O312">IFERROR(INDEX($D$12:$D$1000,MATCH(0,COUNTIF($O$11:O311,$D$12:$D$1000&amp;"")+IF($D$12:$D$1000="",1,0),0)),"")</f>
        <v/>
      </c>
      <c r="P312" s="114" t="str">
        <f t="shared" si="12"/>
        <v/>
      </c>
      <c r="Q312" s="115" t="str">
        <f t="shared" si="13"/>
        <v/>
      </c>
      <c r="R312" s="15" t="str">
        <f t="shared" si="14"/>
        <v/>
      </c>
      <c r="S312" s="31"/>
      <c r="T312" s="116"/>
      <c r="U312" s="116"/>
      <c r="V312" s="30"/>
    </row>
    <row r="313" spans="2:22">
      <c r="B313" s="105"/>
      <c r="C313" s="102"/>
      <c r="D313" s="100" t="str">
        <f>IFERROR(INDEX('Equipment List'!$B$2:$B$2038,MATCH(E313,'Equipment List'!$A$2:$A$2038,0)),"")</f>
        <v/>
      </c>
      <c r="E313" s="119"/>
      <c r="F313" s="111"/>
      <c r="G313" s="105"/>
      <c r="H313" s="165"/>
      <c r="I313" s="166"/>
      <c r="J313" s="167"/>
      <c r="K313" s="103"/>
      <c r="L313" s="103"/>
      <c r="M313" s="103"/>
      <c r="N313" s="103"/>
      <c r="O313" s="113" t="str" cm="1">
        <f t="array" ref="O313">IFERROR(INDEX($D$12:$D$1000,MATCH(0,COUNTIF($O$11:O312,$D$12:$D$1000&amp;"")+IF($D$12:$D$1000="",1,0),0)),"")</f>
        <v/>
      </c>
      <c r="P313" s="114" t="str">
        <f t="shared" si="12"/>
        <v/>
      </c>
      <c r="Q313" s="115" t="str">
        <f t="shared" si="13"/>
        <v/>
      </c>
      <c r="R313" s="15" t="str">
        <f t="shared" si="14"/>
        <v/>
      </c>
      <c r="S313" s="31"/>
      <c r="T313" s="116"/>
      <c r="U313" s="116"/>
      <c r="V313" s="30"/>
    </row>
    <row r="314" spans="2:22">
      <c r="B314" s="105"/>
      <c r="C314" s="102"/>
      <c r="D314" s="100" t="str">
        <f>IFERROR(INDEX('Equipment List'!$B$2:$B$2038,MATCH(E314,'Equipment List'!$A$2:$A$2038,0)),"")</f>
        <v/>
      </c>
      <c r="E314" s="119"/>
      <c r="F314" s="111"/>
      <c r="G314" s="105"/>
      <c r="H314" s="165"/>
      <c r="I314" s="166"/>
      <c r="J314" s="167"/>
      <c r="K314" s="103"/>
      <c r="L314" s="103"/>
      <c r="M314" s="103"/>
      <c r="N314" s="103"/>
      <c r="O314" s="113" t="str" cm="1">
        <f t="array" ref="O314">IFERROR(INDEX($D$12:$D$1000,MATCH(0,COUNTIF($O$11:O313,$D$12:$D$1000&amp;"")+IF($D$12:$D$1000="",1,0),0)),"")</f>
        <v/>
      </c>
      <c r="P314" s="114" t="str">
        <f t="shared" si="12"/>
        <v/>
      </c>
      <c r="Q314" s="115" t="str">
        <f t="shared" si="13"/>
        <v/>
      </c>
      <c r="R314" s="15" t="str">
        <f t="shared" si="14"/>
        <v/>
      </c>
      <c r="S314" s="31"/>
      <c r="T314" s="116"/>
      <c r="U314" s="116"/>
      <c r="V314" s="30"/>
    </row>
    <row r="315" spans="2:22">
      <c r="B315" s="105"/>
      <c r="C315" s="102"/>
      <c r="D315" s="100" t="str">
        <f>IFERROR(INDEX('Equipment List'!$B$2:$B$2038,MATCH(E315,'Equipment List'!$A$2:$A$2038,0)),"")</f>
        <v/>
      </c>
      <c r="E315" s="119"/>
      <c r="F315" s="111"/>
      <c r="G315" s="105"/>
      <c r="H315" s="165"/>
      <c r="I315" s="166"/>
      <c r="J315" s="167"/>
      <c r="K315" s="103"/>
      <c r="L315" s="103"/>
      <c r="M315" s="103"/>
      <c r="N315" s="103"/>
      <c r="O315" s="113" t="str" cm="1">
        <f t="array" ref="O315">IFERROR(INDEX($D$12:$D$1000,MATCH(0,COUNTIF($O$11:O314,$D$12:$D$1000&amp;"")+IF($D$12:$D$1000="",1,0),0)),"")</f>
        <v/>
      </c>
      <c r="P315" s="114" t="str">
        <f t="shared" si="12"/>
        <v/>
      </c>
      <c r="Q315" s="115" t="str">
        <f t="shared" si="13"/>
        <v/>
      </c>
      <c r="R315" s="15" t="str">
        <f t="shared" si="14"/>
        <v/>
      </c>
      <c r="S315" s="31"/>
      <c r="T315" s="116"/>
      <c r="U315" s="116"/>
      <c r="V315" s="30"/>
    </row>
    <row r="316" spans="2:22">
      <c r="B316" s="105"/>
      <c r="C316" s="102"/>
      <c r="D316" s="100" t="str">
        <f>IFERROR(INDEX('Equipment List'!$B$2:$B$2038,MATCH(E316,'Equipment List'!$A$2:$A$2038,0)),"")</f>
        <v/>
      </c>
      <c r="E316" s="119"/>
      <c r="F316" s="111"/>
      <c r="G316" s="105"/>
      <c r="H316" s="165"/>
      <c r="I316" s="166"/>
      <c r="J316" s="167"/>
      <c r="K316" s="103"/>
      <c r="L316" s="103"/>
      <c r="M316" s="103"/>
      <c r="N316" s="103"/>
      <c r="O316" s="113" t="str" cm="1">
        <f t="array" ref="O316">IFERROR(INDEX($D$12:$D$1000,MATCH(0,COUNTIF($O$11:O315,$D$12:$D$1000&amp;"")+IF($D$12:$D$1000="",1,0),0)),"")</f>
        <v/>
      </c>
      <c r="P316" s="114" t="str">
        <f t="shared" si="12"/>
        <v/>
      </c>
      <c r="Q316" s="115" t="str">
        <f t="shared" si="13"/>
        <v/>
      </c>
      <c r="R316" s="15" t="str">
        <f t="shared" si="14"/>
        <v/>
      </c>
      <c r="S316" s="31"/>
      <c r="T316" s="116"/>
      <c r="U316" s="116"/>
      <c r="V316" s="30"/>
    </row>
    <row r="317" spans="2:22">
      <c r="B317" s="105"/>
      <c r="C317" s="102"/>
      <c r="D317" s="100" t="str">
        <f>IFERROR(INDEX('Equipment List'!$B$2:$B$2038,MATCH(E317,'Equipment List'!$A$2:$A$2038,0)),"")</f>
        <v/>
      </c>
      <c r="E317" s="119"/>
      <c r="F317" s="111"/>
      <c r="G317" s="105"/>
      <c r="H317" s="165"/>
      <c r="I317" s="166"/>
      <c r="J317" s="167"/>
      <c r="K317" s="103"/>
      <c r="L317" s="103"/>
      <c r="M317" s="103"/>
      <c r="N317" s="103"/>
      <c r="O317" s="113" t="str" cm="1">
        <f t="array" ref="O317">IFERROR(INDEX($D$12:$D$1000,MATCH(0,COUNTIF($O$11:O316,$D$12:$D$1000&amp;"")+IF($D$12:$D$1000="",1,0),0)),"")</f>
        <v/>
      </c>
      <c r="P317" s="114" t="str">
        <f t="shared" si="12"/>
        <v/>
      </c>
      <c r="Q317" s="115" t="str">
        <f t="shared" si="13"/>
        <v/>
      </c>
      <c r="R317" s="15" t="str">
        <f t="shared" si="14"/>
        <v/>
      </c>
      <c r="S317" s="31"/>
      <c r="T317" s="116"/>
      <c r="U317" s="116"/>
      <c r="V317" s="30"/>
    </row>
    <row r="318" spans="2:22">
      <c r="B318" s="105"/>
      <c r="C318" s="102"/>
      <c r="D318" s="100" t="str">
        <f>IFERROR(INDEX('Equipment List'!$B$2:$B$2038,MATCH(E318,'Equipment List'!$A$2:$A$2038,0)),"")</f>
        <v/>
      </c>
      <c r="E318" s="119"/>
      <c r="F318" s="111"/>
      <c r="G318" s="105"/>
      <c r="H318" s="165"/>
      <c r="I318" s="166"/>
      <c r="J318" s="167"/>
      <c r="K318" s="103"/>
      <c r="L318" s="103"/>
      <c r="M318" s="103"/>
      <c r="N318" s="103"/>
      <c r="O318" s="113" t="str" cm="1">
        <f t="array" ref="O318">IFERROR(INDEX($D$12:$D$1000,MATCH(0,COUNTIF($O$11:O317,$D$12:$D$1000&amp;"")+IF($D$12:$D$1000="",1,0),0)),"")</f>
        <v/>
      </c>
      <c r="P318" s="114" t="str">
        <f t="shared" si="12"/>
        <v/>
      </c>
      <c r="Q318" s="115" t="str">
        <f t="shared" si="13"/>
        <v/>
      </c>
      <c r="R318" s="15" t="str">
        <f t="shared" si="14"/>
        <v/>
      </c>
      <c r="S318" s="31"/>
      <c r="T318" s="116"/>
      <c r="U318" s="116"/>
      <c r="V318" s="30"/>
    </row>
    <row r="319" spans="2:22">
      <c r="B319" s="105"/>
      <c r="C319" s="102"/>
      <c r="D319" s="100" t="str">
        <f>IFERROR(INDEX('Equipment List'!$B$2:$B$2038,MATCH(E319,'Equipment List'!$A$2:$A$2038,0)),"")</f>
        <v/>
      </c>
      <c r="E319" s="119"/>
      <c r="F319" s="111"/>
      <c r="G319" s="105"/>
      <c r="H319" s="165"/>
      <c r="I319" s="166"/>
      <c r="J319" s="167"/>
      <c r="K319" s="103"/>
      <c r="L319" s="103"/>
      <c r="M319" s="103"/>
      <c r="N319" s="103"/>
      <c r="O319" s="113" t="str" cm="1">
        <f t="array" ref="O319">IFERROR(INDEX($D$12:$D$1000,MATCH(0,COUNTIF($O$11:O318,$D$12:$D$1000&amp;"")+IF($D$12:$D$1000="",1,0),0)),"")</f>
        <v/>
      </c>
      <c r="P319" s="114" t="str">
        <f t="shared" si="12"/>
        <v/>
      </c>
      <c r="Q319" s="115" t="str">
        <f t="shared" si="13"/>
        <v/>
      </c>
      <c r="R319" s="15" t="str">
        <f t="shared" si="14"/>
        <v/>
      </c>
      <c r="S319" s="31"/>
      <c r="T319" s="116"/>
      <c r="U319" s="116"/>
      <c r="V319" s="30"/>
    </row>
    <row r="320" spans="2:22">
      <c r="B320" s="105"/>
      <c r="C320" s="102"/>
      <c r="D320" s="100" t="str">
        <f>IFERROR(INDEX('Equipment List'!$B$2:$B$2038,MATCH(E320,'Equipment List'!$A$2:$A$2038,0)),"")</f>
        <v/>
      </c>
      <c r="E320" s="119"/>
      <c r="F320" s="111"/>
      <c r="G320" s="105"/>
      <c r="H320" s="165"/>
      <c r="I320" s="166"/>
      <c r="J320" s="167"/>
      <c r="K320" s="103"/>
      <c r="L320" s="103"/>
      <c r="M320" s="103"/>
      <c r="N320" s="103"/>
      <c r="O320" s="113" t="str" cm="1">
        <f t="array" ref="O320">IFERROR(INDEX($D$12:$D$1000,MATCH(0,COUNTIF($O$11:O319,$D$12:$D$1000&amp;"")+IF($D$12:$D$1000="",1,0),0)),"")</f>
        <v/>
      </c>
      <c r="P320" s="114" t="str">
        <f t="shared" si="12"/>
        <v/>
      </c>
      <c r="Q320" s="115" t="str">
        <f t="shared" si="13"/>
        <v/>
      </c>
      <c r="R320" s="15" t="str">
        <f t="shared" si="14"/>
        <v/>
      </c>
      <c r="S320" s="31"/>
      <c r="T320" s="116"/>
      <c r="U320" s="116"/>
      <c r="V320" s="30"/>
    </row>
    <row r="321" spans="2:22">
      <c r="B321" s="105"/>
      <c r="C321" s="102"/>
      <c r="D321" s="100" t="str">
        <f>IFERROR(INDEX('Equipment List'!$B$2:$B$2038,MATCH(E321,'Equipment List'!$A$2:$A$2038,0)),"")</f>
        <v/>
      </c>
      <c r="E321" s="119"/>
      <c r="F321" s="111"/>
      <c r="G321" s="105"/>
      <c r="H321" s="165"/>
      <c r="I321" s="166"/>
      <c r="J321" s="167"/>
      <c r="K321" s="103"/>
      <c r="L321" s="103"/>
      <c r="M321" s="103"/>
      <c r="N321" s="103"/>
      <c r="O321" s="113" t="str" cm="1">
        <f t="array" ref="O321">IFERROR(INDEX($D$12:$D$1000,MATCH(0,COUNTIF($O$11:O320,$D$12:$D$1000&amp;"")+IF($D$12:$D$1000="",1,0),0)),"")</f>
        <v/>
      </c>
      <c r="P321" s="114" t="str">
        <f t="shared" si="12"/>
        <v/>
      </c>
      <c r="Q321" s="115" t="str">
        <f t="shared" si="13"/>
        <v/>
      </c>
      <c r="R321" s="15" t="str">
        <f t="shared" si="14"/>
        <v/>
      </c>
      <c r="S321" s="31"/>
      <c r="T321" s="116"/>
      <c r="U321" s="116"/>
      <c r="V321" s="30"/>
    </row>
    <row r="322" spans="2:22">
      <c r="B322" s="105"/>
      <c r="C322" s="102"/>
      <c r="D322" s="100" t="str">
        <f>IFERROR(INDEX('Equipment List'!$B$2:$B$2038,MATCH(E322,'Equipment List'!$A$2:$A$2038,0)),"")</f>
        <v/>
      </c>
      <c r="E322" s="119"/>
      <c r="F322" s="111"/>
      <c r="G322" s="105"/>
      <c r="H322" s="165"/>
      <c r="I322" s="166"/>
      <c r="J322" s="167"/>
      <c r="K322" s="103"/>
      <c r="L322" s="103"/>
      <c r="M322" s="103"/>
      <c r="N322" s="103"/>
      <c r="O322" s="113" t="str" cm="1">
        <f t="array" ref="O322">IFERROR(INDEX($D$12:$D$1000,MATCH(0,COUNTIF($O$11:O321,$D$12:$D$1000&amp;"")+IF($D$12:$D$1000="",1,0),0)),"")</f>
        <v/>
      </c>
      <c r="P322" s="114" t="str">
        <f t="shared" si="12"/>
        <v/>
      </c>
      <c r="Q322" s="115" t="str">
        <f t="shared" si="13"/>
        <v/>
      </c>
      <c r="R322" s="15" t="str">
        <f t="shared" si="14"/>
        <v/>
      </c>
      <c r="S322" s="31"/>
      <c r="T322" s="116"/>
      <c r="U322" s="116"/>
      <c r="V322" s="30"/>
    </row>
    <row r="323" spans="2:22">
      <c r="B323" s="105"/>
      <c r="C323" s="102"/>
      <c r="D323" s="100" t="str">
        <f>IFERROR(INDEX('Equipment List'!$B$2:$B$2038,MATCH(E323,'Equipment List'!$A$2:$A$2038,0)),"")</f>
        <v/>
      </c>
      <c r="E323" s="119"/>
      <c r="F323" s="111"/>
      <c r="G323" s="105"/>
      <c r="H323" s="165"/>
      <c r="I323" s="166"/>
      <c r="J323" s="167"/>
      <c r="K323" s="103"/>
      <c r="L323" s="103"/>
      <c r="M323" s="103"/>
      <c r="N323" s="103"/>
      <c r="O323" s="113" t="str" cm="1">
        <f t="array" ref="O323">IFERROR(INDEX($D$12:$D$1000,MATCH(0,COUNTIF($O$11:O322,$D$12:$D$1000&amp;"")+IF($D$12:$D$1000="",1,0),0)),"")</f>
        <v/>
      </c>
      <c r="P323" s="114" t="str">
        <f t="shared" si="12"/>
        <v/>
      </c>
      <c r="Q323" s="115" t="str">
        <f t="shared" si="13"/>
        <v/>
      </c>
      <c r="R323" s="15" t="str">
        <f t="shared" si="14"/>
        <v/>
      </c>
      <c r="S323" s="31"/>
      <c r="T323" s="116"/>
      <c r="U323" s="116"/>
      <c r="V323" s="30"/>
    </row>
    <row r="324" spans="2:22">
      <c r="B324" s="105"/>
      <c r="C324" s="102"/>
      <c r="D324" s="100" t="str">
        <f>IFERROR(INDEX('Equipment List'!$B$2:$B$2038,MATCH(E324,'Equipment List'!$A$2:$A$2038,0)),"")</f>
        <v/>
      </c>
      <c r="E324" s="119"/>
      <c r="F324" s="111"/>
      <c r="G324" s="105"/>
      <c r="H324" s="165"/>
      <c r="I324" s="166"/>
      <c r="J324" s="167"/>
      <c r="K324" s="103"/>
      <c r="L324" s="103"/>
      <c r="M324" s="103"/>
      <c r="N324" s="103"/>
      <c r="O324" s="113" t="str" cm="1">
        <f t="array" ref="O324">IFERROR(INDEX($D$12:$D$1000,MATCH(0,COUNTIF($O$11:O323,$D$12:$D$1000&amp;"")+IF($D$12:$D$1000="",1,0),0)),"")</f>
        <v/>
      </c>
      <c r="P324" s="114" t="str">
        <f t="shared" si="12"/>
        <v/>
      </c>
      <c r="Q324" s="115" t="str">
        <f t="shared" si="13"/>
        <v/>
      </c>
      <c r="R324" s="15" t="str">
        <f t="shared" si="14"/>
        <v/>
      </c>
      <c r="S324" s="31"/>
      <c r="T324" s="116"/>
      <c r="U324" s="116"/>
      <c r="V324" s="30"/>
    </row>
    <row r="325" spans="2:22">
      <c r="B325" s="105"/>
      <c r="C325" s="102"/>
      <c r="D325" s="100" t="str">
        <f>IFERROR(INDEX('Equipment List'!$B$2:$B$2038,MATCH(E325,'Equipment List'!$A$2:$A$2038,0)),"")</f>
        <v/>
      </c>
      <c r="E325" s="119"/>
      <c r="F325" s="111"/>
      <c r="G325" s="105"/>
      <c r="H325" s="165"/>
      <c r="I325" s="166"/>
      <c r="J325" s="167"/>
      <c r="K325" s="103"/>
      <c r="L325" s="103"/>
      <c r="M325" s="103"/>
      <c r="N325" s="103"/>
      <c r="O325" s="113" t="str" cm="1">
        <f t="array" ref="O325">IFERROR(INDEX($D$12:$D$1000,MATCH(0,COUNTIF($O$11:O324,$D$12:$D$1000&amp;"")+IF($D$12:$D$1000="",1,0),0)),"")</f>
        <v/>
      </c>
      <c r="P325" s="114" t="str">
        <f t="shared" si="12"/>
        <v/>
      </c>
      <c r="Q325" s="115" t="str">
        <f t="shared" si="13"/>
        <v/>
      </c>
      <c r="R325" s="15" t="str">
        <f t="shared" si="14"/>
        <v/>
      </c>
      <c r="S325" s="31"/>
      <c r="T325" s="116"/>
      <c r="U325" s="116"/>
      <c r="V325" s="30"/>
    </row>
    <row r="326" spans="2:22">
      <c r="B326" s="105"/>
      <c r="C326" s="102"/>
      <c r="D326" s="100" t="str">
        <f>IFERROR(INDEX('Equipment List'!$B$2:$B$2038,MATCH(E326,'Equipment List'!$A$2:$A$2038,0)),"")</f>
        <v/>
      </c>
      <c r="E326" s="119"/>
      <c r="F326" s="111"/>
      <c r="G326" s="105"/>
      <c r="H326" s="165"/>
      <c r="I326" s="166"/>
      <c r="J326" s="167"/>
      <c r="K326" s="103"/>
      <c r="L326" s="103"/>
      <c r="M326" s="103"/>
      <c r="N326" s="103"/>
      <c r="O326" s="113" t="str" cm="1">
        <f t="array" ref="O326">IFERROR(INDEX($D$12:$D$1000,MATCH(0,COUNTIF($O$11:O325,$D$12:$D$1000&amp;"")+IF($D$12:$D$1000="",1,0),0)),"")</f>
        <v/>
      </c>
      <c r="P326" s="114" t="str">
        <f t="shared" si="12"/>
        <v/>
      </c>
      <c r="Q326" s="115" t="str">
        <f t="shared" si="13"/>
        <v/>
      </c>
      <c r="R326" s="15" t="str">
        <f t="shared" si="14"/>
        <v/>
      </c>
      <c r="S326" s="31"/>
      <c r="T326" s="116"/>
      <c r="U326" s="116"/>
      <c r="V326" s="30"/>
    </row>
    <row r="327" spans="2:22">
      <c r="B327" s="105"/>
      <c r="C327" s="102"/>
      <c r="D327" s="100" t="str">
        <f>IFERROR(INDEX('Equipment List'!$B$2:$B$2038,MATCH(E327,'Equipment List'!$A$2:$A$2038,0)),"")</f>
        <v/>
      </c>
      <c r="E327" s="119"/>
      <c r="F327" s="111"/>
      <c r="G327" s="105"/>
      <c r="H327" s="165"/>
      <c r="I327" s="166"/>
      <c r="J327" s="167"/>
      <c r="K327" s="103"/>
      <c r="L327" s="103"/>
      <c r="M327" s="103"/>
      <c r="N327" s="103"/>
      <c r="O327" s="113" t="str" cm="1">
        <f t="array" ref="O327">IFERROR(INDEX($D$12:$D$1000,MATCH(0,COUNTIF($O$11:O326,$D$12:$D$1000&amp;"")+IF($D$12:$D$1000="",1,0),0)),"")</f>
        <v/>
      </c>
      <c r="P327" s="114" t="str">
        <f t="shared" si="12"/>
        <v/>
      </c>
      <c r="Q327" s="115" t="str">
        <f t="shared" si="13"/>
        <v/>
      </c>
      <c r="R327" s="15" t="str">
        <f t="shared" si="14"/>
        <v/>
      </c>
      <c r="S327" s="31"/>
      <c r="T327" s="116"/>
      <c r="U327" s="116"/>
      <c r="V327" s="30"/>
    </row>
    <row r="328" spans="2:22">
      <c r="B328" s="105"/>
      <c r="C328" s="102"/>
      <c r="D328" s="100" t="str">
        <f>IFERROR(INDEX('Equipment List'!$B$2:$B$2038,MATCH(E328,'Equipment List'!$A$2:$A$2038,0)),"")</f>
        <v/>
      </c>
      <c r="E328" s="119"/>
      <c r="F328" s="111"/>
      <c r="G328" s="105"/>
      <c r="H328" s="165"/>
      <c r="I328" s="166"/>
      <c r="J328" s="167"/>
      <c r="K328" s="103"/>
      <c r="L328" s="103"/>
      <c r="M328" s="103"/>
      <c r="N328" s="103"/>
      <c r="O328" s="113" t="str" cm="1">
        <f t="array" ref="O328">IFERROR(INDEX($D$12:$D$1000,MATCH(0,COUNTIF($O$11:O327,$D$12:$D$1000&amp;"")+IF($D$12:$D$1000="",1,0),0)),"")</f>
        <v/>
      </c>
      <c r="P328" s="114" t="str">
        <f t="shared" si="12"/>
        <v/>
      </c>
      <c r="Q328" s="115" t="str">
        <f t="shared" si="13"/>
        <v/>
      </c>
      <c r="R328" s="15" t="str">
        <f t="shared" si="14"/>
        <v/>
      </c>
      <c r="S328" s="31"/>
      <c r="T328" s="116"/>
      <c r="U328" s="116"/>
      <c r="V328" s="30"/>
    </row>
    <row r="329" spans="2:22">
      <c r="B329" s="105"/>
      <c r="C329" s="102"/>
      <c r="D329" s="100" t="str">
        <f>IFERROR(INDEX('Equipment List'!$B$2:$B$2038,MATCH(E329,'Equipment List'!$A$2:$A$2038,0)),"")</f>
        <v/>
      </c>
      <c r="E329" s="119"/>
      <c r="F329" s="111"/>
      <c r="G329" s="105"/>
      <c r="H329" s="165"/>
      <c r="I329" s="166"/>
      <c r="J329" s="167"/>
      <c r="K329" s="103"/>
      <c r="L329" s="103"/>
      <c r="M329" s="103"/>
      <c r="N329" s="103"/>
      <c r="O329" s="113" t="str" cm="1">
        <f t="array" ref="O329">IFERROR(INDEX($D$12:$D$1000,MATCH(0,COUNTIF($O$11:O328,$D$12:$D$1000&amp;"")+IF($D$12:$D$1000="",1,0),0)),"")</f>
        <v/>
      </c>
      <c r="P329" s="114" t="str">
        <f t="shared" si="12"/>
        <v/>
      </c>
      <c r="Q329" s="115" t="str">
        <f t="shared" si="13"/>
        <v/>
      </c>
      <c r="R329" s="15" t="str">
        <f t="shared" si="14"/>
        <v/>
      </c>
      <c r="S329" s="31"/>
      <c r="T329" s="116"/>
      <c r="U329" s="116"/>
      <c r="V329" s="30"/>
    </row>
    <row r="330" spans="2:22">
      <c r="B330" s="105"/>
      <c r="C330" s="102"/>
      <c r="D330" s="100" t="str">
        <f>IFERROR(INDEX('Equipment List'!$B$2:$B$2038,MATCH(E330,'Equipment List'!$A$2:$A$2038,0)),"")</f>
        <v/>
      </c>
      <c r="E330" s="119"/>
      <c r="F330" s="111"/>
      <c r="G330" s="105"/>
      <c r="H330" s="165"/>
      <c r="I330" s="166"/>
      <c r="J330" s="167"/>
      <c r="K330" s="103"/>
      <c r="L330" s="103"/>
      <c r="M330" s="103"/>
      <c r="N330" s="103"/>
      <c r="O330" s="113" t="str" cm="1">
        <f t="array" ref="O330">IFERROR(INDEX($D$12:$D$1000,MATCH(0,COUNTIF($O$11:O329,$D$12:$D$1000&amp;"")+IF($D$12:$D$1000="",1,0),0)),"")</f>
        <v/>
      </c>
      <c r="P330" s="114" t="str">
        <f t="shared" si="12"/>
        <v/>
      </c>
      <c r="Q330" s="115" t="str">
        <f t="shared" si="13"/>
        <v/>
      </c>
      <c r="R330" s="15" t="str">
        <f t="shared" si="14"/>
        <v/>
      </c>
      <c r="S330" s="31"/>
      <c r="T330" s="116"/>
      <c r="U330" s="116"/>
      <c r="V330" s="30"/>
    </row>
    <row r="331" spans="2:22">
      <c r="B331" s="105"/>
      <c r="C331" s="102"/>
      <c r="D331" s="100" t="str">
        <f>IFERROR(INDEX('Equipment List'!$B$2:$B$2038,MATCH(E331,'Equipment List'!$A$2:$A$2038,0)),"")</f>
        <v/>
      </c>
      <c r="E331" s="119"/>
      <c r="F331" s="111"/>
      <c r="G331" s="105"/>
      <c r="H331" s="165"/>
      <c r="I331" s="166"/>
      <c r="J331" s="167"/>
      <c r="K331" s="103"/>
      <c r="L331" s="103"/>
      <c r="M331" s="103"/>
      <c r="N331" s="103"/>
      <c r="O331" s="113" t="str" cm="1">
        <f t="array" ref="O331">IFERROR(INDEX($D$12:$D$1000,MATCH(0,COUNTIF($O$11:O330,$D$12:$D$1000&amp;"")+IF($D$12:$D$1000="",1,0),0)),"")</f>
        <v/>
      </c>
      <c r="P331" s="114" t="str">
        <f t="shared" si="12"/>
        <v/>
      </c>
      <c r="Q331" s="115" t="str">
        <f t="shared" si="13"/>
        <v/>
      </c>
      <c r="R331" s="15" t="str">
        <f t="shared" si="14"/>
        <v/>
      </c>
      <c r="S331" s="31"/>
      <c r="T331" s="116"/>
      <c r="U331" s="116"/>
      <c r="V331" s="30"/>
    </row>
    <row r="332" spans="2:22">
      <c r="B332" s="105"/>
      <c r="C332" s="102"/>
      <c r="D332" s="100" t="str">
        <f>IFERROR(INDEX('Equipment List'!$B$2:$B$2038,MATCH(E332,'Equipment List'!$A$2:$A$2038,0)),"")</f>
        <v/>
      </c>
      <c r="E332" s="119"/>
      <c r="F332" s="111"/>
      <c r="G332" s="105"/>
      <c r="H332" s="165"/>
      <c r="I332" s="166"/>
      <c r="J332" s="167"/>
      <c r="K332" s="103"/>
      <c r="L332" s="103"/>
      <c r="M332" s="103"/>
      <c r="N332" s="103"/>
      <c r="O332" s="113" t="str" cm="1">
        <f t="array" ref="O332">IFERROR(INDEX($D$12:$D$1000,MATCH(0,COUNTIF($O$11:O331,$D$12:$D$1000&amp;"")+IF($D$12:$D$1000="",1,0),0)),"")</f>
        <v/>
      </c>
      <c r="P332" s="114" t="str">
        <f t="shared" ref="P332:P395" si="15">IF(O332="","",COUNTIF($D$12:$D$1000,$O332))</f>
        <v/>
      </c>
      <c r="Q332" s="115" t="str">
        <f t="shared" ref="Q332:Q395" si="16">IF($O332="","",SUMIF($D$12:$D$1000,$O332,H$12:H$1000))</f>
        <v/>
      </c>
      <c r="R332" s="15" t="str">
        <f t="shared" ref="R332:R395" si="17">IF($O332="","",SUMIF($D$12:$D$1000,$O332,M$12:M$1000))</f>
        <v/>
      </c>
      <c r="S332" s="31"/>
      <c r="T332" s="116"/>
      <c r="U332" s="116"/>
      <c r="V332" s="30"/>
    </row>
    <row r="333" spans="2:22">
      <c r="B333" s="105"/>
      <c r="C333" s="102"/>
      <c r="D333" s="100" t="str">
        <f>IFERROR(INDEX('Equipment List'!$B$2:$B$2038,MATCH(E333,'Equipment List'!$A$2:$A$2038,0)),"")</f>
        <v/>
      </c>
      <c r="E333" s="119"/>
      <c r="F333" s="111"/>
      <c r="G333" s="105"/>
      <c r="H333" s="165"/>
      <c r="I333" s="166"/>
      <c r="J333" s="167"/>
      <c r="K333" s="103"/>
      <c r="L333" s="103"/>
      <c r="M333" s="103"/>
      <c r="N333" s="103"/>
      <c r="O333" s="113" t="str" cm="1">
        <f t="array" ref="O333">IFERROR(INDEX($D$12:$D$1000,MATCH(0,COUNTIF($O$11:O332,$D$12:$D$1000&amp;"")+IF($D$12:$D$1000="",1,0),0)),"")</f>
        <v/>
      </c>
      <c r="P333" s="114" t="str">
        <f t="shared" si="15"/>
        <v/>
      </c>
      <c r="Q333" s="115" t="str">
        <f t="shared" si="16"/>
        <v/>
      </c>
      <c r="R333" s="15" t="str">
        <f t="shared" si="17"/>
        <v/>
      </c>
      <c r="S333" s="31"/>
      <c r="T333" s="116"/>
      <c r="U333" s="116"/>
      <c r="V333" s="30"/>
    </row>
    <row r="334" spans="2:22">
      <c r="B334" s="105"/>
      <c r="C334" s="102"/>
      <c r="D334" s="100" t="str">
        <f>IFERROR(INDEX('Equipment List'!$B$2:$B$2038,MATCH(E334,'Equipment List'!$A$2:$A$2038,0)),"")</f>
        <v/>
      </c>
      <c r="E334" s="119"/>
      <c r="F334" s="111"/>
      <c r="G334" s="105"/>
      <c r="H334" s="165"/>
      <c r="I334" s="166"/>
      <c r="J334" s="167"/>
      <c r="K334" s="103"/>
      <c r="L334" s="103"/>
      <c r="M334" s="103"/>
      <c r="N334" s="103"/>
      <c r="O334" s="113" t="str" cm="1">
        <f t="array" ref="O334">IFERROR(INDEX($D$12:$D$1000,MATCH(0,COUNTIF($O$11:O333,$D$12:$D$1000&amp;"")+IF($D$12:$D$1000="",1,0),0)),"")</f>
        <v/>
      </c>
      <c r="P334" s="114" t="str">
        <f t="shared" si="15"/>
        <v/>
      </c>
      <c r="Q334" s="115" t="str">
        <f t="shared" si="16"/>
        <v/>
      </c>
      <c r="R334" s="15" t="str">
        <f t="shared" si="17"/>
        <v/>
      </c>
      <c r="S334" s="31"/>
      <c r="T334" s="116"/>
      <c r="U334" s="116"/>
      <c r="V334" s="30"/>
    </row>
    <row r="335" spans="2:22">
      <c r="B335" s="105"/>
      <c r="C335" s="102"/>
      <c r="D335" s="100" t="str">
        <f>IFERROR(INDEX('Equipment List'!$B$2:$B$2038,MATCH(E335,'Equipment List'!$A$2:$A$2038,0)),"")</f>
        <v/>
      </c>
      <c r="E335" s="119"/>
      <c r="F335" s="111"/>
      <c r="G335" s="105"/>
      <c r="H335" s="165"/>
      <c r="I335" s="166"/>
      <c r="J335" s="167"/>
      <c r="K335" s="103"/>
      <c r="L335" s="103"/>
      <c r="M335" s="103"/>
      <c r="N335" s="103"/>
      <c r="O335" s="113" t="str" cm="1">
        <f t="array" ref="O335">IFERROR(INDEX($D$12:$D$1000,MATCH(0,COUNTIF($O$11:O334,$D$12:$D$1000&amp;"")+IF($D$12:$D$1000="",1,0),0)),"")</f>
        <v/>
      </c>
      <c r="P335" s="114" t="str">
        <f t="shared" si="15"/>
        <v/>
      </c>
      <c r="Q335" s="115" t="str">
        <f t="shared" si="16"/>
        <v/>
      </c>
      <c r="R335" s="15" t="str">
        <f t="shared" si="17"/>
        <v/>
      </c>
      <c r="S335" s="31"/>
      <c r="T335" s="116"/>
      <c r="U335" s="116"/>
      <c r="V335" s="30"/>
    </row>
    <row r="336" spans="2:22">
      <c r="B336" s="105"/>
      <c r="C336" s="102"/>
      <c r="D336" s="100" t="str">
        <f>IFERROR(INDEX('Equipment List'!$B$2:$B$2038,MATCH(E336,'Equipment List'!$A$2:$A$2038,0)),"")</f>
        <v/>
      </c>
      <c r="E336" s="119"/>
      <c r="F336" s="111"/>
      <c r="G336" s="105"/>
      <c r="H336" s="165"/>
      <c r="I336" s="166"/>
      <c r="J336" s="167"/>
      <c r="K336" s="103"/>
      <c r="L336" s="103"/>
      <c r="M336" s="103"/>
      <c r="N336" s="103"/>
      <c r="O336" s="113" t="str" cm="1">
        <f t="array" ref="O336">IFERROR(INDEX($D$12:$D$1000,MATCH(0,COUNTIF($O$11:O335,$D$12:$D$1000&amp;"")+IF($D$12:$D$1000="",1,0),0)),"")</f>
        <v/>
      </c>
      <c r="P336" s="114" t="str">
        <f t="shared" si="15"/>
        <v/>
      </c>
      <c r="Q336" s="115" t="str">
        <f t="shared" si="16"/>
        <v/>
      </c>
      <c r="R336" s="15" t="str">
        <f t="shared" si="17"/>
        <v/>
      </c>
      <c r="S336" s="31"/>
      <c r="T336" s="116"/>
      <c r="U336" s="116"/>
      <c r="V336" s="30"/>
    </row>
    <row r="337" spans="2:22">
      <c r="B337" s="105"/>
      <c r="C337" s="102"/>
      <c r="D337" s="100" t="str">
        <f>IFERROR(INDEX('Equipment List'!$B$2:$B$2038,MATCH(E337,'Equipment List'!$A$2:$A$2038,0)),"")</f>
        <v/>
      </c>
      <c r="E337" s="119"/>
      <c r="F337" s="111"/>
      <c r="G337" s="105"/>
      <c r="H337" s="165"/>
      <c r="I337" s="166"/>
      <c r="J337" s="167"/>
      <c r="K337" s="103"/>
      <c r="L337" s="103"/>
      <c r="M337" s="103"/>
      <c r="N337" s="103"/>
      <c r="O337" s="113" t="str" cm="1">
        <f t="array" ref="O337">IFERROR(INDEX($D$12:$D$1000,MATCH(0,COUNTIF($O$11:O336,$D$12:$D$1000&amp;"")+IF($D$12:$D$1000="",1,0),0)),"")</f>
        <v/>
      </c>
      <c r="P337" s="114" t="str">
        <f t="shared" si="15"/>
        <v/>
      </c>
      <c r="Q337" s="115" t="str">
        <f t="shared" si="16"/>
        <v/>
      </c>
      <c r="R337" s="15" t="str">
        <f t="shared" si="17"/>
        <v/>
      </c>
      <c r="S337" s="31"/>
      <c r="T337" s="116"/>
      <c r="U337" s="116"/>
      <c r="V337" s="30"/>
    </row>
    <row r="338" spans="2:22">
      <c r="B338" s="105"/>
      <c r="C338" s="102"/>
      <c r="D338" s="100" t="str">
        <f>IFERROR(INDEX('Equipment List'!$B$2:$B$2038,MATCH(E338,'Equipment List'!$A$2:$A$2038,0)),"")</f>
        <v/>
      </c>
      <c r="E338" s="119"/>
      <c r="F338" s="111"/>
      <c r="G338" s="105"/>
      <c r="H338" s="165"/>
      <c r="I338" s="166"/>
      <c r="J338" s="167"/>
      <c r="K338" s="103"/>
      <c r="L338" s="103"/>
      <c r="M338" s="103"/>
      <c r="N338" s="103"/>
      <c r="O338" s="113" t="str" cm="1">
        <f t="array" ref="O338">IFERROR(INDEX($D$12:$D$1000,MATCH(0,COUNTIF($O$11:O337,$D$12:$D$1000&amp;"")+IF($D$12:$D$1000="",1,0),0)),"")</f>
        <v/>
      </c>
      <c r="P338" s="114" t="str">
        <f t="shared" si="15"/>
        <v/>
      </c>
      <c r="Q338" s="115" t="str">
        <f t="shared" si="16"/>
        <v/>
      </c>
      <c r="R338" s="15" t="str">
        <f t="shared" si="17"/>
        <v/>
      </c>
      <c r="S338" s="31"/>
      <c r="T338" s="116"/>
      <c r="U338" s="116"/>
      <c r="V338" s="30"/>
    </row>
    <row r="339" spans="2:22">
      <c r="B339" s="105"/>
      <c r="C339" s="102"/>
      <c r="D339" s="100" t="str">
        <f>IFERROR(INDEX('Equipment List'!$B$2:$B$2038,MATCH(E339,'Equipment List'!$A$2:$A$2038,0)),"")</f>
        <v/>
      </c>
      <c r="E339" s="119"/>
      <c r="F339" s="111"/>
      <c r="G339" s="105"/>
      <c r="H339" s="165"/>
      <c r="I339" s="166"/>
      <c r="J339" s="167"/>
      <c r="K339" s="103"/>
      <c r="L339" s="103"/>
      <c r="M339" s="103"/>
      <c r="N339" s="103"/>
      <c r="O339" s="113" t="str" cm="1">
        <f t="array" ref="O339">IFERROR(INDEX($D$12:$D$1000,MATCH(0,COUNTIF($O$11:O338,$D$12:$D$1000&amp;"")+IF($D$12:$D$1000="",1,0),0)),"")</f>
        <v/>
      </c>
      <c r="P339" s="114" t="str">
        <f t="shared" si="15"/>
        <v/>
      </c>
      <c r="Q339" s="115" t="str">
        <f t="shared" si="16"/>
        <v/>
      </c>
      <c r="R339" s="15" t="str">
        <f t="shared" si="17"/>
        <v/>
      </c>
      <c r="S339" s="31"/>
      <c r="T339" s="116"/>
      <c r="U339" s="116"/>
      <c r="V339" s="30"/>
    </row>
    <row r="340" spans="2:22">
      <c r="B340" s="105"/>
      <c r="C340" s="102"/>
      <c r="D340" s="100" t="str">
        <f>IFERROR(INDEX('Equipment List'!$B$2:$B$2038,MATCH(E340,'Equipment List'!$A$2:$A$2038,0)),"")</f>
        <v/>
      </c>
      <c r="E340" s="119"/>
      <c r="F340" s="111"/>
      <c r="G340" s="105"/>
      <c r="H340" s="165"/>
      <c r="I340" s="166"/>
      <c r="J340" s="167"/>
      <c r="K340" s="103"/>
      <c r="L340" s="103"/>
      <c r="M340" s="103"/>
      <c r="N340" s="103"/>
      <c r="O340" s="113" t="str" cm="1">
        <f t="array" ref="O340">IFERROR(INDEX($D$12:$D$1000,MATCH(0,COUNTIF($O$11:O339,$D$12:$D$1000&amp;"")+IF($D$12:$D$1000="",1,0),0)),"")</f>
        <v/>
      </c>
      <c r="P340" s="114" t="str">
        <f t="shared" si="15"/>
        <v/>
      </c>
      <c r="Q340" s="115" t="str">
        <f t="shared" si="16"/>
        <v/>
      </c>
      <c r="R340" s="15" t="str">
        <f t="shared" si="17"/>
        <v/>
      </c>
      <c r="S340" s="31"/>
      <c r="T340" s="116"/>
      <c r="U340" s="116"/>
      <c r="V340" s="30"/>
    </row>
    <row r="341" spans="2:22">
      <c r="B341" s="105"/>
      <c r="C341" s="102"/>
      <c r="D341" s="100" t="str">
        <f>IFERROR(INDEX('Equipment List'!$B$2:$B$2038,MATCH(E341,'Equipment List'!$A$2:$A$2038,0)),"")</f>
        <v/>
      </c>
      <c r="E341" s="119"/>
      <c r="F341" s="111"/>
      <c r="G341" s="105"/>
      <c r="H341" s="165"/>
      <c r="I341" s="166"/>
      <c r="J341" s="167"/>
      <c r="K341" s="103"/>
      <c r="L341" s="103"/>
      <c r="M341" s="103"/>
      <c r="N341" s="103"/>
      <c r="O341" s="113" t="str" cm="1">
        <f t="array" ref="O341">IFERROR(INDEX($D$12:$D$1000,MATCH(0,COUNTIF($O$11:O340,$D$12:$D$1000&amp;"")+IF($D$12:$D$1000="",1,0),0)),"")</f>
        <v/>
      </c>
      <c r="P341" s="114" t="str">
        <f t="shared" si="15"/>
        <v/>
      </c>
      <c r="Q341" s="115" t="str">
        <f t="shared" si="16"/>
        <v/>
      </c>
      <c r="R341" s="15" t="str">
        <f t="shared" si="17"/>
        <v/>
      </c>
      <c r="S341" s="31"/>
      <c r="T341" s="116"/>
      <c r="U341" s="116"/>
      <c r="V341" s="30"/>
    </row>
    <row r="342" spans="2:22">
      <c r="B342" s="105"/>
      <c r="C342" s="102"/>
      <c r="D342" s="100" t="str">
        <f>IFERROR(INDEX('Equipment List'!$B$2:$B$2038,MATCH(E342,'Equipment List'!$A$2:$A$2038,0)),"")</f>
        <v/>
      </c>
      <c r="E342" s="119"/>
      <c r="F342" s="111"/>
      <c r="G342" s="105"/>
      <c r="H342" s="165"/>
      <c r="I342" s="166"/>
      <c r="J342" s="167"/>
      <c r="K342" s="103"/>
      <c r="L342" s="103"/>
      <c r="M342" s="103"/>
      <c r="N342" s="103"/>
      <c r="O342" s="113" t="str" cm="1">
        <f t="array" ref="O342">IFERROR(INDEX($D$12:$D$1000,MATCH(0,COUNTIF($O$11:O341,$D$12:$D$1000&amp;"")+IF($D$12:$D$1000="",1,0),0)),"")</f>
        <v/>
      </c>
      <c r="P342" s="114" t="str">
        <f t="shared" si="15"/>
        <v/>
      </c>
      <c r="Q342" s="115" t="str">
        <f t="shared" si="16"/>
        <v/>
      </c>
      <c r="R342" s="15" t="str">
        <f t="shared" si="17"/>
        <v/>
      </c>
      <c r="S342" s="31"/>
      <c r="T342" s="116"/>
      <c r="U342" s="116"/>
      <c r="V342" s="30"/>
    </row>
    <row r="343" spans="2:22">
      <c r="B343" s="105"/>
      <c r="C343" s="102"/>
      <c r="D343" s="100" t="str">
        <f>IFERROR(INDEX('Equipment List'!$B$2:$B$2038,MATCH(E343,'Equipment List'!$A$2:$A$2038,0)),"")</f>
        <v/>
      </c>
      <c r="E343" s="119"/>
      <c r="F343" s="111"/>
      <c r="G343" s="105"/>
      <c r="H343" s="165"/>
      <c r="I343" s="166"/>
      <c r="J343" s="167"/>
      <c r="K343" s="103"/>
      <c r="L343" s="103"/>
      <c r="M343" s="103"/>
      <c r="N343" s="103"/>
      <c r="O343" s="113" t="str" cm="1">
        <f t="array" ref="O343">IFERROR(INDEX($D$12:$D$1000,MATCH(0,COUNTIF($O$11:O342,$D$12:$D$1000&amp;"")+IF($D$12:$D$1000="",1,0),0)),"")</f>
        <v/>
      </c>
      <c r="P343" s="114" t="str">
        <f t="shared" si="15"/>
        <v/>
      </c>
      <c r="Q343" s="115" t="str">
        <f t="shared" si="16"/>
        <v/>
      </c>
      <c r="R343" s="15" t="str">
        <f t="shared" si="17"/>
        <v/>
      </c>
      <c r="S343" s="31"/>
      <c r="T343" s="116"/>
      <c r="U343" s="116"/>
      <c r="V343" s="30"/>
    </row>
    <row r="344" spans="2:22">
      <c r="B344" s="105"/>
      <c r="C344" s="102"/>
      <c r="D344" s="100" t="str">
        <f>IFERROR(INDEX('Equipment List'!$B$2:$B$2038,MATCH(E344,'Equipment List'!$A$2:$A$2038,0)),"")</f>
        <v/>
      </c>
      <c r="E344" s="119"/>
      <c r="F344" s="111"/>
      <c r="G344" s="105"/>
      <c r="H344" s="165"/>
      <c r="I344" s="166"/>
      <c r="J344" s="167"/>
      <c r="K344" s="103"/>
      <c r="L344" s="103"/>
      <c r="M344" s="103"/>
      <c r="N344" s="103"/>
      <c r="O344" s="113" t="str" cm="1">
        <f t="array" ref="O344">IFERROR(INDEX($D$12:$D$1000,MATCH(0,COUNTIF($O$11:O343,$D$12:$D$1000&amp;"")+IF($D$12:$D$1000="",1,0),0)),"")</f>
        <v/>
      </c>
      <c r="P344" s="114" t="str">
        <f t="shared" si="15"/>
        <v/>
      </c>
      <c r="Q344" s="115" t="str">
        <f t="shared" si="16"/>
        <v/>
      </c>
      <c r="R344" s="15" t="str">
        <f t="shared" si="17"/>
        <v/>
      </c>
      <c r="S344" s="31"/>
      <c r="T344" s="116"/>
      <c r="U344" s="116"/>
      <c r="V344" s="30"/>
    </row>
    <row r="345" spans="2:22">
      <c r="B345" s="105"/>
      <c r="C345" s="102"/>
      <c r="D345" s="100" t="str">
        <f>IFERROR(INDEX('Equipment List'!$B$2:$B$2038,MATCH(E345,'Equipment List'!$A$2:$A$2038,0)),"")</f>
        <v/>
      </c>
      <c r="E345" s="119"/>
      <c r="F345" s="111"/>
      <c r="G345" s="105"/>
      <c r="H345" s="165"/>
      <c r="I345" s="166"/>
      <c r="J345" s="167"/>
      <c r="K345" s="103"/>
      <c r="L345" s="103"/>
      <c r="M345" s="103"/>
      <c r="N345" s="103"/>
      <c r="O345" s="113" t="str" cm="1">
        <f t="array" ref="O345">IFERROR(INDEX($D$12:$D$1000,MATCH(0,COUNTIF($O$11:O344,$D$12:$D$1000&amp;"")+IF($D$12:$D$1000="",1,0),0)),"")</f>
        <v/>
      </c>
      <c r="P345" s="114" t="str">
        <f t="shared" si="15"/>
        <v/>
      </c>
      <c r="Q345" s="115" t="str">
        <f t="shared" si="16"/>
        <v/>
      </c>
      <c r="R345" s="15" t="str">
        <f t="shared" si="17"/>
        <v/>
      </c>
      <c r="S345" s="31"/>
      <c r="T345" s="116"/>
      <c r="U345" s="116"/>
      <c r="V345" s="30"/>
    </row>
    <row r="346" spans="2:22">
      <c r="B346" s="105"/>
      <c r="C346" s="102"/>
      <c r="D346" s="100" t="str">
        <f>IFERROR(INDEX('Equipment List'!$B$2:$B$2038,MATCH(E346,'Equipment List'!$A$2:$A$2038,0)),"")</f>
        <v/>
      </c>
      <c r="E346" s="119"/>
      <c r="F346" s="111"/>
      <c r="G346" s="105"/>
      <c r="H346" s="165"/>
      <c r="I346" s="166"/>
      <c r="J346" s="167"/>
      <c r="K346" s="103"/>
      <c r="L346" s="103"/>
      <c r="M346" s="103"/>
      <c r="N346" s="103"/>
      <c r="O346" s="113" t="str" cm="1">
        <f t="array" ref="O346">IFERROR(INDEX($D$12:$D$1000,MATCH(0,COUNTIF($O$11:O345,$D$12:$D$1000&amp;"")+IF($D$12:$D$1000="",1,0),0)),"")</f>
        <v/>
      </c>
      <c r="P346" s="114" t="str">
        <f t="shared" si="15"/>
        <v/>
      </c>
      <c r="Q346" s="115" t="str">
        <f t="shared" si="16"/>
        <v/>
      </c>
      <c r="R346" s="15" t="str">
        <f t="shared" si="17"/>
        <v/>
      </c>
      <c r="S346" s="31"/>
      <c r="T346" s="116"/>
      <c r="U346" s="116"/>
      <c r="V346" s="30"/>
    </row>
    <row r="347" spans="2:22">
      <c r="B347" s="105"/>
      <c r="C347" s="102"/>
      <c r="D347" s="100" t="str">
        <f>IFERROR(INDEX('Equipment List'!$B$2:$B$2038,MATCH(E347,'Equipment List'!$A$2:$A$2038,0)),"")</f>
        <v/>
      </c>
      <c r="E347" s="119"/>
      <c r="F347" s="111"/>
      <c r="G347" s="105"/>
      <c r="H347" s="165"/>
      <c r="I347" s="166"/>
      <c r="J347" s="167"/>
      <c r="K347" s="103"/>
      <c r="L347" s="103"/>
      <c r="M347" s="103"/>
      <c r="N347" s="103"/>
      <c r="O347" s="113" t="str" cm="1">
        <f t="array" ref="O347">IFERROR(INDEX($D$12:$D$1000,MATCH(0,COUNTIF($O$11:O346,$D$12:$D$1000&amp;"")+IF($D$12:$D$1000="",1,0),0)),"")</f>
        <v/>
      </c>
      <c r="P347" s="114" t="str">
        <f t="shared" si="15"/>
        <v/>
      </c>
      <c r="Q347" s="115" t="str">
        <f t="shared" si="16"/>
        <v/>
      </c>
      <c r="R347" s="15" t="str">
        <f t="shared" si="17"/>
        <v/>
      </c>
      <c r="S347" s="31"/>
      <c r="T347" s="116"/>
      <c r="U347" s="116"/>
      <c r="V347" s="30"/>
    </row>
    <row r="348" spans="2:22">
      <c r="B348" s="105"/>
      <c r="C348" s="102"/>
      <c r="D348" s="100" t="str">
        <f>IFERROR(INDEX('Equipment List'!$B$2:$B$2038,MATCH(E348,'Equipment List'!$A$2:$A$2038,0)),"")</f>
        <v/>
      </c>
      <c r="E348" s="119"/>
      <c r="F348" s="111"/>
      <c r="G348" s="105"/>
      <c r="H348" s="165"/>
      <c r="I348" s="166"/>
      <c r="J348" s="167"/>
      <c r="K348" s="103"/>
      <c r="L348" s="103"/>
      <c r="M348" s="103"/>
      <c r="N348" s="103"/>
      <c r="O348" s="113" t="str" cm="1">
        <f t="array" ref="O348">IFERROR(INDEX($D$12:$D$1000,MATCH(0,COUNTIF($O$11:O347,$D$12:$D$1000&amp;"")+IF($D$12:$D$1000="",1,0),0)),"")</f>
        <v/>
      </c>
      <c r="P348" s="114" t="str">
        <f t="shared" si="15"/>
        <v/>
      </c>
      <c r="Q348" s="115" t="str">
        <f t="shared" si="16"/>
        <v/>
      </c>
      <c r="R348" s="15" t="str">
        <f t="shared" si="17"/>
        <v/>
      </c>
      <c r="S348" s="31"/>
      <c r="T348" s="116"/>
      <c r="U348" s="116"/>
      <c r="V348" s="30"/>
    </row>
    <row r="349" spans="2:22">
      <c r="B349" s="105"/>
      <c r="C349" s="102"/>
      <c r="D349" s="100" t="str">
        <f>IFERROR(INDEX('Equipment List'!$B$2:$B$2038,MATCH(E349,'Equipment List'!$A$2:$A$2038,0)),"")</f>
        <v/>
      </c>
      <c r="E349" s="119"/>
      <c r="F349" s="111"/>
      <c r="G349" s="105"/>
      <c r="H349" s="165"/>
      <c r="I349" s="166"/>
      <c r="J349" s="167"/>
      <c r="K349" s="103"/>
      <c r="L349" s="103"/>
      <c r="M349" s="103"/>
      <c r="N349" s="103"/>
      <c r="O349" s="113" t="str" cm="1">
        <f t="array" ref="O349">IFERROR(INDEX($D$12:$D$1000,MATCH(0,COUNTIF($O$11:O348,$D$12:$D$1000&amp;"")+IF($D$12:$D$1000="",1,0),0)),"")</f>
        <v/>
      </c>
      <c r="P349" s="114" t="str">
        <f t="shared" si="15"/>
        <v/>
      </c>
      <c r="Q349" s="115" t="str">
        <f t="shared" si="16"/>
        <v/>
      </c>
      <c r="R349" s="15" t="str">
        <f t="shared" si="17"/>
        <v/>
      </c>
      <c r="S349" s="31"/>
      <c r="T349" s="116"/>
      <c r="U349" s="116"/>
      <c r="V349" s="30"/>
    </row>
    <row r="350" spans="2:22">
      <c r="B350" s="105"/>
      <c r="C350" s="102"/>
      <c r="D350" s="100" t="str">
        <f>IFERROR(INDEX('Equipment List'!$B$2:$B$2038,MATCH(E350,'Equipment List'!$A$2:$A$2038,0)),"")</f>
        <v/>
      </c>
      <c r="E350" s="119"/>
      <c r="F350" s="111"/>
      <c r="G350" s="105"/>
      <c r="H350" s="165"/>
      <c r="I350" s="166"/>
      <c r="J350" s="167"/>
      <c r="K350" s="103"/>
      <c r="L350" s="103"/>
      <c r="M350" s="103"/>
      <c r="N350" s="103"/>
      <c r="O350" s="113" t="str" cm="1">
        <f t="array" ref="O350">IFERROR(INDEX($D$12:$D$1000,MATCH(0,COUNTIF($O$11:O349,$D$12:$D$1000&amp;"")+IF($D$12:$D$1000="",1,0),0)),"")</f>
        <v/>
      </c>
      <c r="P350" s="114" t="str">
        <f t="shared" si="15"/>
        <v/>
      </c>
      <c r="Q350" s="115" t="str">
        <f t="shared" si="16"/>
        <v/>
      </c>
      <c r="R350" s="15" t="str">
        <f t="shared" si="17"/>
        <v/>
      </c>
      <c r="S350" s="31"/>
      <c r="T350" s="116"/>
      <c r="U350" s="116"/>
      <c r="V350" s="30"/>
    </row>
    <row r="351" spans="2:22">
      <c r="B351" s="105"/>
      <c r="C351" s="102"/>
      <c r="D351" s="100" t="str">
        <f>IFERROR(INDEX('Equipment List'!$B$2:$B$2038,MATCH(E351,'Equipment List'!$A$2:$A$2038,0)),"")</f>
        <v/>
      </c>
      <c r="E351" s="119"/>
      <c r="F351" s="111"/>
      <c r="G351" s="105"/>
      <c r="H351" s="165"/>
      <c r="I351" s="166"/>
      <c r="J351" s="167"/>
      <c r="K351" s="103"/>
      <c r="L351" s="103"/>
      <c r="M351" s="103"/>
      <c r="N351" s="103"/>
      <c r="O351" s="113" t="str" cm="1">
        <f t="array" ref="O351">IFERROR(INDEX($D$12:$D$1000,MATCH(0,COUNTIF($O$11:O350,$D$12:$D$1000&amp;"")+IF($D$12:$D$1000="",1,0),0)),"")</f>
        <v/>
      </c>
      <c r="P351" s="114" t="str">
        <f t="shared" si="15"/>
        <v/>
      </c>
      <c r="Q351" s="115" t="str">
        <f t="shared" si="16"/>
        <v/>
      </c>
      <c r="R351" s="15" t="str">
        <f t="shared" si="17"/>
        <v/>
      </c>
      <c r="S351" s="31"/>
      <c r="T351" s="116"/>
      <c r="U351" s="116"/>
      <c r="V351" s="30"/>
    </row>
    <row r="352" spans="2:22">
      <c r="B352" s="105"/>
      <c r="C352" s="102"/>
      <c r="D352" s="100" t="str">
        <f>IFERROR(INDEX('Equipment List'!$B$2:$B$2038,MATCH(E352,'Equipment List'!$A$2:$A$2038,0)),"")</f>
        <v/>
      </c>
      <c r="E352" s="119"/>
      <c r="F352" s="111"/>
      <c r="G352" s="105"/>
      <c r="H352" s="165"/>
      <c r="I352" s="166"/>
      <c r="J352" s="167"/>
      <c r="K352" s="103"/>
      <c r="L352" s="103"/>
      <c r="M352" s="103"/>
      <c r="N352" s="103"/>
      <c r="O352" s="113" t="str" cm="1">
        <f t="array" ref="O352">IFERROR(INDEX($D$12:$D$1000,MATCH(0,COUNTIF($O$11:O351,$D$12:$D$1000&amp;"")+IF($D$12:$D$1000="",1,0),0)),"")</f>
        <v/>
      </c>
      <c r="P352" s="114" t="str">
        <f t="shared" si="15"/>
        <v/>
      </c>
      <c r="Q352" s="115" t="str">
        <f t="shared" si="16"/>
        <v/>
      </c>
      <c r="R352" s="15" t="str">
        <f t="shared" si="17"/>
        <v/>
      </c>
      <c r="S352" s="31"/>
      <c r="T352" s="116"/>
      <c r="U352" s="116"/>
      <c r="V352" s="30"/>
    </row>
    <row r="353" spans="2:22">
      <c r="B353" s="105"/>
      <c r="C353" s="102"/>
      <c r="D353" s="100" t="str">
        <f>IFERROR(INDEX('Equipment List'!$B$2:$B$2038,MATCH(E353,'Equipment List'!$A$2:$A$2038,0)),"")</f>
        <v/>
      </c>
      <c r="E353" s="119"/>
      <c r="F353" s="111"/>
      <c r="G353" s="105"/>
      <c r="H353" s="165"/>
      <c r="I353" s="166"/>
      <c r="J353" s="167"/>
      <c r="K353" s="103"/>
      <c r="L353" s="103"/>
      <c r="M353" s="103"/>
      <c r="N353" s="103"/>
      <c r="O353" s="113" t="str" cm="1">
        <f t="array" ref="O353">IFERROR(INDEX($D$12:$D$1000,MATCH(0,COUNTIF($O$11:O352,$D$12:$D$1000&amp;"")+IF($D$12:$D$1000="",1,0),0)),"")</f>
        <v/>
      </c>
      <c r="P353" s="114" t="str">
        <f t="shared" si="15"/>
        <v/>
      </c>
      <c r="Q353" s="115" t="str">
        <f t="shared" si="16"/>
        <v/>
      </c>
      <c r="R353" s="15" t="str">
        <f t="shared" si="17"/>
        <v/>
      </c>
      <c r="S353" s="31"/>
      <c r="T353" s="116"/>
      <c r="U353" s="116"/>
      <c r="V353" s="30"/>
    </row>
    <row r="354" spans="2:22">
      <c r="B354" s="105"/>
      <c r="C354" s="102"/>
      <c r="D354" s="100" t="str">
        <f>IFERROR(INDEX('Equipment List'!$B$2:$B$2038,MATCH(E354,'Equipment List'!$A$2:$A$2038,0)),"")</f>
        <v/>
      </c>
      <c r="E354" s="119"/>
      <c r="F354" s="111"/>
      <c r="G354" s="105"/>
      <c r="H354" s="165"/>
      <c r="I354" s="166"/>
      <c r="J354" s="167"/>
      <c r="K354" s="103"/>
      <c r="L354" s="103"/>
      <c r="M354" s="103"/>
      <c r="N354" s="103"/>
      <c r="O354" s="113" t="str" cm="1">
        <f t="array" ref="O354">IFERROR(INDEX($D$12:$D$1000,MATCH(0,COUNTIF($O$11:O353,$D$12:$D$1000&amp;"")+IF($D$12:$D$1000="",1,0),0)),"")</f>
        <v/>
      </c>
      <c r="P354" s="114" t="str">
        <f t="shared" si="15"/>
        <v/>
      </c>
      <c r="Q354" s="115" t="str">
        <f t="shared" si="16"/>
        <v/>
      </c>
      <c r="R354" s="15" t="str">
        <f t="shared" si="17"/>
        <v/>
      </c>
      <c r="S354" s="31"/>
      <c r="T354" s="116"/>
      <c r="U354" s="116"/>
      <c r="V354" s="30"/>
    </row>
    <row r="355" spans="2:22">
      <c r="B355" s="105"/>
      <c r="C355" s="102"/>
      <c r="D355" s="100" t="str">
        <f>IFERROR(INDEX('Equipment List'!$B$2:$B$2038,MATCH(E355,'Equipment List'!$A$2:$A$2038,0)),"")</f>
        <v/>
      </c>
      <c r="E355" s="119"/>
      <c r="F355" s="111"/>
      <c r="G355" s="105"/>
      <c r="H355" s="165"/>
      <c r="I355" s="166"/>
      <c r="J355" s="167"/>
      <c r="K355" s="103"/>
      <c r="L355" s="103"/>
      <c r="M355" s="103"/>
      <c r="N355" s="103"/>
      <c r="O355" s="113" t="str" cm="1">
        <f t="array" ref="O355">IFERROR(INDEX($D$12:$D$1000,MATCH(0,COUNTIF($O$11:O354,$D$12:$D$1000&amp;"")+IF($D$12:$D$1000="",1,0),0)),"")</f>
        <v/>
      </c>
      <c r="P355" s="114" t="str">
        <f t="shared" si="15"/>
        <v/>
      </c>
      <c r="Q355" s="115" t="str">
        <f t="shared" si="16"/>
        <v/>
      </c>
      <c r="R355" s="15" t="str">
        <f t="shared" si="17"/>
        <v/>
      </c>
      <c r="S355" s="31"/>
      <c r="T355" s="116"/>
      <c r="U355" s="116"/>
      <c r="V355" s="30"/>
    </row>
    <row r="356" spans="2:22">
      <c r="B356" s="105"/>
      <c r="C356" s="102"/>
      <c r="D356" s="100" t="str">
        <f>IFERROR(INDEX('Equipment List'!$B$2:$B$2038,MATCH(E356,'Equipment List'!$A$2:$A$2038,0)),"")</f>
        <v/>
      </c>
      <c r="E356" s="119"/>
      <c r="F356" s="111"/>
      <c r="G356" s="105"/>
      <c r="H356" s="165"/>
      <c r="I356" s="166"/>
      <c r="J356" s="167"/>
      <c r="K356" s="103"/>
      <c r="L356" s="103"/>
      <c r="M356" s="103"/>
      <c r="N356" s="103"/>
      <c r="O356" s="113" t="str" cm="1">
        <f t="array" ref="O356">IFERROR(INDEX($D$12:$D$1000,MATCH(0,COUNTIF($O$11:O355,$D$12:$D$1000&amp;"")+IF($D$12:$D$1000="",1,0),0)),"")</f>
        <v/>
      </c>
      <c r="P356" s="114" t="str">
        <f t="shared" si="15"/>
        <v/>
      </c>
      <c r="Q356" s="115" t="str">
        <f t="shared" si="16"/>
        <v/>
      </c>
      <c r="R356" s="15" t="str">
        <f t="shared" si="17"/>
        <v/>
      </c>
      <c r="S356" s="31"/>
      <c r="T356" s="116"/>
      <c r="U356" s="116"/>
      <c r="V356" s="30"/>
    </row>
    <row r="357" spans="2:22">
      <c r="B357" s="105"/>
      <c r="C357" s="102"/>
      <c r="D357" s="100" t="str">
        <f>IFERROR(INDEX('Equipment List'!$B$2:$B$2038,MATCH(E357,'Equipment List'!$A$2:$A$2038,0)),"")</f>
        <v/>
      </c>
      <c r="E357" s="119"/>
      <c r="F357" s="111"/>
      <c r="G357" s="105"/>
      <c r="H357" s="165"/>
      <c r="I357" s="166"/>
      <c r="J357" s="167"/>
      <c r="K357" s="103"/>
      <c r="L357" s="103"/>
      <c r="M357" s="103"/>
      <c r="N357" s="103"/>
      <c r="O357" s="113" t="str" cm="1">
        <f t="array" ref="O357">IFERROR(INDEX($D$12:$D$1000,MATCH(0,COUNTIF($O$11:O356,$D$12:$D$1000&amp;"")+IF($D$12:$D$1000="",1,0),0)),"")</f>
        <v/>
      </c>
      <c r="P357" s="114" t="str">
        <f t="shared" si="15"/>
        <v/>
      </c>
      <c r="Q357" s="115" t="str">
        <f t="shared" si="16"/>
        <v/>
      </c>
      <c r="R357" s="15" t="str">
        <f t="shared" si="17"/>
        <v/>
      </c>
      <c r="S357" s="31"/>
      <c r="T357" s="116"/>
      <c r="U357" s="116"/>
      <c r="V357" s="30"/>
    </row>
    <row r="358" spans="2:22">
      <c r="B358" s="105"/>
      <c r="C358" s="102"/>
      <c r="D358" s="100" t="str">
        <f>IFERROR(INDEX('Equipment List'!$B$2:$B$2038,MATCH(E358,'Equipment List'!$A$2:$A$2038,0)),"")</f>
        <v/>
      </c>
      <c r="E358" s="119"/>
      <c r="F358" s="111"/>
      <c r="G358" s="105"/>
      <c r="H358" s="165"/>
      <c r="I358" s="166"/>
      <c r="J358" s="167"/>
      <c r="K358" s="103"/>
      <c r="L358" s="103"/>
      <c r="M358" s="103"/>
      <c r="N358" s="103"/>
      <c r="O358" s="113" t="str" cm="1">
        <f t="array" ref="O358">IFERROR(INDEX($D$12:$D$1000,MATCH(0,COUNTIF($O$11:O357,$D$12:$D$1000&amp;"")+IF($D$12:$D$1000="",1,0),0)),"")</f>
        <v/>
      </c>
      <c r="P358" s="114" t="str">
        <f t="shared" si="15"/>
        <v/>
      </c>
      <c r="Q358" s="115" t="str">
        <f t="shared" si="16"/>
        <v/>
      </c>
      <c r="R358" s="15" t="str">
        <f t="shared" si="17"/>
        <v/>
      </c>
      <c r="S358" s="31"/>
      <c r="T358" s="116"/>
      <c r="U358" s="116"/>
      <c r="V358" s="30"/>
    </row>
    <row r="359" spans="2:22">
      <c r="B359" s="105"/>
      <c r="C359" s="102"/>
      <c r="D359" s="100" t="str">
        <f>IFERROR(INDEX('Equipment List'!$B$2:$B$2038,MATCH(E359,'Equipment List'!$A$2:$A$2038,0)),"")</f>
        <v/>
      </c>
      <c r="E359" s="119"/>
      <c r="F359" s="111"/>
      <c r="G359" s="105"/>
      <c r="H359" s="165"/>
      <c r="I359" s="166"/>
      <c r="J359" s="167"/>
      <c r="K359" s="103"/>
      <c r="L359" s="103"/>
      <c r="M359" s="103"/>
      <c r="N359" s="103"/>
      <c r="O359" s="113" t="str" cm="1">
        <f t="array" ref="O359">IFERROR(INDEX($D$12:$D$1000,MATCH(0,COUNTIF($O$11:O358,$D$12:$D$1000&amp;"")+IF($D$12:$D$1000="",1,0),0)),"")</f>
        <v/>
      </c>
      <c r="P359" s="114" t="str">
        <f t="shared" si="15"/>
        <v/>
      </c>
      <c r="Q359" s="115" t="str">
        <f t="shared" si="16"/>
        <v/>
      </c>
      <c r="R359" s="15" t="str">
        <f t="shared" si="17"/>
        <v/>
      </c>
      <c r="S359" s="31"/>
      <c r="T359" s="116"/>
      <c r="U359" s="116"/>
      <c r="V359" s="30"/>
    </row>
    <row r="360" spans="2:22">
      <c r="B360" s="105"/>
      <c r="C360" s="102"/>
      <c r="D360" s="100" t="str">
        <f>IFERROR(INDEX('Equipment List'!$B$2:$B$2038,MATCH(E360,'Equipment List'!$A$2:$A$2038,0)),"")</f>
        <v/>
      </c>
      <c r="E360" s="119"/>
      <c r="F360" s="111"/>
      <c r="G360" s="105"/>
      <c r="H360" s="165"/>
      <c r="I360" s="166"/>
      <c r="J360" s="167"/>
      <c r="K360" s="103"/>
      <c r="L360" s="103"/>
      <c r="M360" s="103"/>
      <c r="N360" s="103"/>
      <c r="O360" s="113" t="str" cm="1">
        <f t="array" ref="O360">IFERROR(INDEX($D$12:$D$1000,MATCH(0,COUNTIF($O$11:O359,$D$12:$D$1000&amp;"")+IF($D$12:$D$1000="",1,0),0)),"")</f>
        <v/>
      </c>
      <c r="P360" s="114" t="str">
        <f t="shared" si="15"/>
        <v/>
      </c>
      <c r="Q360" s="115" t="str">
        <f t="shared" si="16"/>
        <v/>
      </c>
      <c r="R360" s="15" t="str">
        <f t="shared" si="17"/>
        <v/>
      </c>
      <c r="S360" s="31"/>
      <c r="T360" s="116"/>
      <c r="U360" s="116"/>
      <c r="V360" s="30"/>
    </row>
    <row r="361" spans="2:22">
      <c r="B361" s="105"/>
      <c r="C361" s="102"/>
      <c r="D361" s="100" t="str">
        <f>IFERROR(INDEX('Equipment List'!$B$2:$B$2038,MATCH(E361,'Equipment List'!$A$2:$A$2038,0)),"")</f>
        <v/>
      </c>
      <c r="E361" s="119"/>
      <c r="F361" s="111"/>
      <c r="G361" s="105"/>
      <c r="H361" s="165"/>
      <c r="I361" s="166"/>
      <c r="J361" s="167"/>
      <c r="K361" s="103"/>
      <c r="L361" s="103"/>
      <c r="M361" s="103"/>
      <c r="N361" s="103"/>
      <c r="O361" s="113" t="str" cm="1">
        <f t="array" ref="O361">IFERROR(INDEX($D$12:$D$1000,MATCH(0,COUNTIF($O$11:O360,$D$12:$D$1000&amp;"")+IF($D$12:$D$1000="",1,0),0)),"")</f>
        <v/>
      </c>
      <c r="P361" s="114" t="str">
        <f t="shared" si="15"/>
        <v/>
      </c>
      <c r="Q361" s="115" t="str">
        <f t="shared" si="16"/>
        <v/>
      </c>
      <c r="R361" s="15" t="str">
        <f t="shared" si="17"/>
        <v/>
      </c>
      <c r="S361" s="31"/>
      <c r="T361" s="116"/>
      <c r="U361" s="116"/>
      <c r="V361" s="30"/>
    </row>
    <row r="362" spans="2:22">
      <c r="B362" s="105"/>
      <c r="C362" s="102"/>
      <c r="D362" s="100" t="str">
        <f>IFERROR(INDEX('Equipment List'!$B$2:$B$2038,MATCH(E362,'Equipment List'!$A$2:$A$2038,0)),"")</f>
        <v/>
      </c>
      <c r="E362" s="119"/>
      <c r="F362" s="111"/>
      <c r="G362" s="105"/>
      <c r="H362" s="165"/>
      <c r="I362" s="166"/>
      <c r="J362" s="167"/>
      <c r="K362" s="103"/>
      <c r="L362" s="103"/>
      <c r="M362" s="103"/>
      <c r="N362" s="103"/>
      <c r="O362" s="113" t="str" cm="1">
        <f t="array" ref="O362">IFERROR(INDEX($D$12:$D$1000,MATCH(0,COUNTIF($O$11:O361,$D$12:$D$1000&amp;"")+IF($D$12:$D$1000="",1,0),0)),"")</f>
        <v/>
      </c>
      <c r="P362" s="114" t="str">
        <f t="shared" si="15"/>
        <v/>
      </c>
      <c r="Q362" s="115" t="str">
        <f t="shared" si="16"/>
        <v/>
      </c>
      <c r="R362" s="15" t="str">
        <f t="shared" si="17"/>
        <v/>
      </c>
      <c r="S362" s="31"/>
      <c r="T362" s="116"/>
      <c r="U362" s="116"/>
      <c r="V362" s="30"/>
    </row>
    <row r="363" spans="2:22">
      <c r="B363" s="105"/>
      <c r="C363" s="102"/>
      <c r="D363" s="100" t="str">
        <f>IFERROR(INDEX('Equipment List'!$B$2:$B$2038,MATCH(E363,'Equipment List'!$A$2:$A$2038,0)),"")</f>
        <v/>
      </c>
      <c r="E363" s="119"/>
      <c r="F363" s="111"/>
      <c r="G363" s="105"/>
      <c r="H363" s="165"/>
      <c r="I363" s="166"/>
      <c r="J363" s="167"/>
      <c r="K363" s="103"/>
      <c r="L363" s="103"/>
      <c r="M363" s="103"/>
      <c r="N363" s="103"/>
      <c r="O363" s="113" t="str" cm="1">
        <f t="array" ref="O363">IFERROR(INDEX($D$12:$D$1000,MATCH(0,COUNTIF($O$11:O362,$D$12:$D$1000&amp;"")+IF($D$12:$D$1000="",1,0),0)),"")</f>
        <v/>
      </c>
      <c r="P363" s="114" t="str">
        <f t="shared" si="15"/>
        <v/>
      </c>
      <c r="Q363" s="115" t="str">
        <f t="shared" si="16"/>
        <v/>
      </c>
      <c r="R363" s="15" t="str">
        <f t="shared" si="17"/>
        <v/>
      </c>
      <c r="S363" s="31"/>
      <c r="T363" s="116"/>
      <c r="U363" s="116"/>
      <c r="V363" s="30"/>
    </row>
    <row r="364" spans="2:22">
      <c r="B364" s="105"/>
      <c r="C364" s="102"/>
      <c r="D364" s="100" t="str">
        <f>IFERROR(INDEX('Equipment List'!$B$2:$B$2038,MATCH(E364,'Equipment List'!$A$2:$A$2038,0)),"")</f>
        <v/>
      </c>
      <c r="E364" s="119"/>
      <c r="F364" s="111"/>
      <c r="G364" s="105"/>
      <c r="H364" s="165"/>
      <c r="I364" s="166"/>
      <c r="J364" s="167"/>
      <c r="K364" s="103"/>
      <c r="L364" s="103"/>
      <c r="M364" s="103"/>
      <c r="N364" s="103"/>
      <c r="O364" s="113" t="str" cm="1">
        <f t="array" ref="O364">IFERROR(INDEX($D$12:$D$1000,MATCH(0,COUNTIF($O$11:O363,$D$12:$D$1000&amp;"")+IF($D$12:$D$1000="",1,0),0)),"")</f>
        <v/>
      </c>
      <c r="P364" s="114" t="str">
        <f t="shared" si="15"/>
        <v/>
      </c>
      <c r="Q364" s="115" t="str">
        <f t="shared" si="16"/>
        <v/>
      </c>
      <c r="R364" s="15" t="str">
        <f t="shared" si="17"/>
        <v/>
      </c>
      <c r="S364" s="31"/>
      <c r="T364" s="116"/>
      <c r="U364" s="116"/>
      <c r="V364" s="30"/>
    </row>
    <row r="365" spans="2:22">
      <c r="B365" s="105"/>
      <c r="C365" s="102"/>
      <c r="D365" s="100" t="str">
        <f>IFERROR(INDEX('Equipment List'!$B$2:$B$2038,MATCH(E365,'Equipment List'!$A$2:$A$2038,0)),"")</f>
        <v/>
      </c>
      <c r="E365" s="119"/>
      <c r="F365" s="111"/>
      <c r="G365" s="105"/>
      <c r="H365" s="165"/>
      <c r="I365" s="166"/>
      <c r="J365" s="167"/>
      <c r="K365" s="103"/>
      <c r="L365" s="103"/>
      <c r="M365" s="103"/>
      <c r="N365" s="103"/>
      <c r="O365" s="113" t="str" cm="1">
        <f t="array" ref="O365">IFERROR(INDEX($D$12:$D$1000,MATCH(0,COUNTIF($O$11:O364,$D$12:$D$1000&amp;"")+IF($D$12:$D$1000="",1,0),0)),"")</f>
        <v/>
      </c>
      <c r="P365" s="114" t="str">
        <f t="shared" si="15"/>
        <v/>
      </c>
      <c r="Q365" s="115" t="str">
        <f t="shared" si="16"/>
        <v/>
      </c>
      <c r="R365" s="15" t="str">
        <f t="shared" si="17"/>
        <v/>
      </c>
      <c r="S365" s="31"/>
      <c r="T365" s="116"/>
      <c r="U365" s="116"/>
      <c r="V365" s="30"/>
    </row>
    <row r="366" spans="2:22">
      <c r="B366" s="105"/>
      <c r="C366" s="102"/>
      <c r="D366" s="100" t="str">
        <f>IFERROR(INDEX('Equipment List'!$B$2:$B$2038,MATCH(E366,'Equipment List'!$A$2:$A$2038,0)),"")</f>
        <v/>
      </c>
      <c r="E366" s="119"/>
      <c r="F366" s="111"/>
      <c r="G366" s="105"/>
      <c r="H366" s="165"/>
      <c r="I366" s="166"/>
      <c r="J366" s="167"/>
      <c r="K366" s="103"/>
      <c r="L366" s="103"/>
      <c r="M366" s="103"/>
      <c r="N366" s="103"/>
      <c r="O366" s="113" t="str" cm="1">
        <f t="array" ref="O366">IFERROR(INDEX($D$12:$D$1000,MATCH(0,COUNTIF($O$11:O365,$D$12:$D$1000&amp;"")+IF($D$12:$D$1000="",1,0),0)),"")</f>
        <v/>
      </c>
      <c r="P366" s="114" t="str">
        <f t="shared" si="15"/>
        <v/>
      </c>
      <c r="Q366" s="115" t="str">
        <f t="shared" si="16"/>
        <v/>
      </c>
      <c r="R366" s="15" t="str">
        <f t="shared" si="17"/>
        <v/>
      </c>
      <c r="S366" s="31"/>
      <c r="T366" s="116"/>
      <c r="U366" s="116"/>
      <c r="V366" s="30"/>
    </row>
    <row r="367" spans="2:22">
      <c r="B367" s="105"/>
      <c r="C367" s="102"/>
      <c r="D367" s="100" t="str">
        <f>IFERROR(INDEX('Equipment List'!$B$2:$B$2038,MATCH(E367,'Equipment List'!$A$2:$A$2038,0)),"")</f>
        <v/>
      </c>
      <c r="E367" s="119"/>
      <c r="F367" s="111"/>
      <c r="G367" s="105"/>
      <c r="H367" s="165"/>
      <c r="I367" s="166"/>
      <c r="J367" s="167"/>
      <c r="K367" s="103"/>
      <c r="L367" s="103"/>
      <c r="M367" s="103"/>
      <c r="N367" s="103"/>
      <c r="O367" s="113" t="str" cm="1">
        <f t="array" ref="O367">IFERROR(INDEX($D$12:$D$1000,MATCH(0,COUNTIF($O$11:O366,$D$12:$D$1000&amp;"")+IF($D$12:$D$1000="",1,0),0)),"")</f>
        <v/>
      </c>
      <c r="P367" s="114" t="str">
        <f t="shared" si="15"/>
        <v/>
      </c>
      <c r="Q367" s="115" t="str">
        <f t="shared" si="16"/>
        <v/>
      </c>
      <c r="R367" s="15" t="str">
        <f t="shared" si="17"/>
        <v/>
      </c>
      <c r="S367" s="31"/>
      <c r="T367" s="116"/>
      <c r="U367" s="116"/>
      <c r="V367" s="30"/>
    </row>
    <row r="368" spans="2:22">
      <c r="B368" s="105"/>
      <c r="C368" s="102"/>
      <c r="D368" s="100" t="str">
        <f>IFERROR(INDEX('Equipment List'!$B$2:$B$2038,MATCH(E368,'Equipment List'!$A$2:$A$2038,0)),"")</f>
        <v/>
      </c>
      <c r="E368" s="119"/>
      <c r="F368" s="111"/>
      <c r="G368" s="105"/>
      <c r="H368" s="165"/>
      <c r="I368" s="166"/>
      <c r="J368" s="167"/>
      <c r="K368" s="103"/>
      <c r="L368" s="103"/>
      <c r="M368" s="103"/>
      <c r="N368" s="103"/>
      <c r="O368" s="113" t="str" cm="1">
        <f t="array" ref="O368">IFERROR(INDEX($D$12:$D$1000,MATCH(0,COUNTIF($O$11:O367,$D$12:$D$1000&amp;"")+IF($D$12:$D$1000="",1,0),0)),"")</f>
        <v/>
      </c>
      <c r="P368" s="114" t="str">
        <f t="shared" si="15"/>
        <v/>
      </c>
      <c r="Q368" s="115" t="str">
        <f t="shared" si="16"/>
        <v/>
      </c>
      <c r="R368" s="15" t="str">
        <f t="shared" si="17"/>
        <v/>
      </c>
      <c r="S368" s="31"/>
      <c r="T368" s="116"/>
      <c r="U368" s="116"/>
      <c r="V368" s="30"/>
    </row>
    <row r="369" spans="2:22">
      <c r="B369" s="105"/>
      <c r="C369" s="102"/>
      <c r="D369" s="100" t="str">
        <f>IFERROR(INDEX('Equipment List'!$B$2:$B$2038,MATCH(E369,'Equipment List'!$A$2:$A$2038,0)),"")</f>
        <v/>
      </c>
      <c r="E369" s="119"/>
      <c r="F369" s="111"/>
      <c r="G369" s="105"/>
      <c r="H369" s="165"/>
      <c r="I369" s="166"/>
      <c r="J369" s="167"/>
      <c r="K369" s="103"/>
      <c r="L369" s="103"/>
      <c r="M369" s="103"/>
      <c r="N369" s="103"/>
      <c r="O369" s="113" t="str" cm="1">
        <f t="array" ref="O369">IFERROR(INDEX($D$12:$D$1000,MATCH(0,COUNTIF($O$11:O368,$D$12:$D$1000&amp;"")+IF($D$12:$D$1000="",1,0),0)),"")</f>
        <v/>
      </c>
      <c r="P369" s="114" t="str">
        <f t="shared" si="15"/>
        <v/>
      </c>
      <c r="Q369" s="115" t="str">
        <f t="shared" si="16"/>
        <v/>
      </c>
      <c r="R369" s="15" t="str">
        <f t="shared" si="17"/>
        <v/>
      </c>
      <c r="S369" s="31"/>
      <c r="T369" s="116"/>
      <c r="U369" s="116"/>
      <c r="V369" s="30"/>
    </row>
    <row r="370" spans="2:22">
      <c r="B370" s="105"/>
      <c r="C370" s="102"/>
      <c r="D370" s="100" t="str">
        <f>IFERROR(INDEX('Equipment List'!$B$2:$B$2038,MATCH(E370,'Equipment List'!$A$2:$A$2038,0)),"")</f>
        <v/>
      </c>
      <c r="E370" s="119"/>
      <c r="F370" s="111"/>
      <c r="G370" s="105"/>
      <c r="H370" s="165"/>
      <c r="I370" s="166"/>
      <c r="J370" s="167"/>
      <c r="K370" s="103"/>
      <c r="L370" s="103"/>
      <c r="M370" s="103"/>
      <c r="N370" s="103"/>
      <c r="O370" s="113" t="str" cm="1">
        <f t="array" ref="O370">IFERROR(INDEX($D$12:$D$1000,MATCH(0,COUNTIF($O$11:O369,$D$12:$D$1000&amp;"")+IF($D$12:$D$1000="",1,0),0)),"")</f>
        <v/>
      </c>
      <c r="P370" s="114" t="str">
        <f t="shared" si="15"/>
        <v/>
      </c>
      <c r="Q370" s="115" t="str">
        <f t="shared" si="16"/>
        <v/>
      </c>
      <c r="R370" s="15" t="str">
        <f t="shared" si="17"/>
        <v/>
      </c>
      <c r="S370" s="31"/>
      <c r="T370" s="116"/>
      <c r="U370" s="116"/>
      <c r="V370" s="30"/>
    </row>
    <row r="371" spans="2:22">
      <c r="B371" s="105"/>
      <c r="C371" s="102"/>
      <c r="D371" s="100" t="str">
        <f>IFERROR(INDEX('Equipment List'!$B$2:$B$2038,MATCH(E371,'Equipment List'!$A$2:$A$2038,0)),"")</f>
        <v/>
      </c>
      <c r="E371" s="119"/>
      <c r="F371" s="111"/>
      <c r="G371" s="105"/>
      <c r="H371" s="165"/>
      <c r="I371" s="166"/>
      <c r="J371" s="167"/>
      <c r="K371" s="103"/>
      <c r="L371" s="103"/>
      <c r="M371" s="103"/>
      <c r="N371" s="103"/>
      <c r="O371" s="113" t="str" cm="1">
        <f t="array" ref="O371">IFERROR(INDEX($D$12:$D$1000,MATCH(0,COUNTIF($O$11:O370,$D$12:$D$1000&amp;"")+IF($D$12:$D$1000="",1,0),0)),"")</f>
        <v/>
      </c>
      <c r="P371" s="114" t="str">
        <f t="shared" si="15"/>
        <v/>
      </c>
      <c r="Q371" s="115" t="str">
        <f t="shared" si="16"/>
        <v/>
      </c>
      <c r="R371" s="15" t="str">
        <f t="shared" si="17"/>
        <v/>
      </c>
      <c r="S371" s="31"/>
      <c r="T371" s="116"/>
      <c r="U371" s="116"/>
      <c r="V371" s="30"/>
    </row>
    <row r="372" spans="2:22">
      <c r="B372" s="105"/>
      <c r="C372" s="102"/>
      <c r="D372" s="100" t="str">
        <f>IFERROR(INDEX('Equipment List'!$B$2:$B$2038,MATCH(E372,'Equipment List'!$A$2:$A$2038,0)),"")</f>
        <v/>
      </c>
      <c r="E372" s="119"/>
      <c r="F372" s="111"/>
      <c r="G372" s="105"/>
      <c r="H372" s="165"/>
      <c r="I372" s="166"/>
      <c r="J372" s="167"/>
      <c r="K372" s="103"/>
      <c r="L372" s="103"/>
      <c r="M372" s="103"/>
      <c r="N372" s="103"/>
      <c r="O372" s="113" t="str" cm="1">
        <f t="array" ref="O372">IFERROR(INDEX($D$12:$D$1000,MATCH(0,COUNTIF($O$11:O371,$D$12:$D$1000&amp;"")+IF($D$12:$D$1000="",1,0),0)),"")</f>
        <v/>
      </c>
      <c r="P372" s="114" t="str">
        <f t="shared" si="15"/>
        <v/>
      </c>
      <c r="Q372" s="115" t="str">
        <f t="shared" si="16"/>
        <v/>
      </c>
      <c r="R372" s="15" t="str">
        <f t="shared" si="17"/>
        <v/>
      </c>
      <c r="S372" s="31"/>
      <c r="T372" s="116"/>
      <c r="U372" s="116"/>
      <c r="V372" s="30"/>
    </row>
    <row r="373" spans="2:22">
      <c r="B373" s="105"/>
      <c r="C373" s="102"/>
      <c r="D373" s="100" t="str">
        <f>IFERROR(INDEX('Equipment List'!$B$2:$B$2038,MATCH(E373,'Equipment List'!$A$2:$A$2038,0)),"")</f>
        <v/>
      </c>
      <c r="E373" s="119"/>
      <c r="F373" s="111"/>
      <c r="G373" s="105"/>
      <c r="H373" s="165"/>
      <c r="I373" s="166"/>
      <c r="J373" s="167"/>
      <c r="K373" s="103"/>
      <c r="L373" s="103"/>
      <c r="M373" s="103"/>
      <c r="N373" s="103"/>
      <c r="O373" s="113" t="str" cm="1">
        <f t="array" ref="O373">IFERROR(INDEX($D$12:$D$1000,MATCH(0,COUNTIF($O$11:O372,$D$12:$D$1000&amp;"")+IF($D$12:$D$1000="",1,0),0)),"")</f>
        <v/>
      </c>
      <c r="P373" s="114" t="str">
        <f t="shared" si="15"/>
        <v/>
      </c>
      <c r="Q373" s="115" t="str">
        <f t="shared" si="16"/>
        <v/>
      </c>
      <c r="R373" s="15" t="str">
        <f t="shared" si="17"/>
        <v/>
      </c>
      <c r="S373" s="31"/>
      <c r="T373" s="116"/>
      <c r="U373" s="116"/>
      <c r="V373" s="30"/>
    </row>
    <row r="374" spans="2:22">
      <c r="B374" s="105"/>
      <c r="C374" s="102"/>
      <c r="D374" s="100" t="str">
        <f>IFERROR(INDEX('Equipment List'!$B$2:$B$2038,MATCH(E374,'Equipment List'!$A$2:$A$2038,0)),"")</f>
        <v/>
      </c>
      <c r="E374" s="119"/>
      <c r="F374" s="111"/>
      <c r="G374" s="105"/>
      <c r="H374" s="165"/>
      <c r="I374" s="166"/>
      <c r="J374" s="167"/>
      <c r="K374" s="103"/>
      <c r="L374" s="103"/>
      <c r="M374" s="103"/>
      <c r="N374" s="103"/>
      <c r="O374" s="113" t="str" cm="1">
        <f t="array" ref="O374">IFERROR(INDEX($D$12:$D$1000,MATCH(0,COUNTIF($O$11:O373,$D$12:$D$1000&amp;"")+IF($D$12:$D$1000="",1,0),0)),"")</f>
        <v/>
      </c>
      <c r="P374" s="114" t="str">
        <f t="shared" si="15"/>
        <v/>
      </c>
      <c r="Q374" s="115" t="str">
        <f t="shared" si="16"/>
        <v/>
      </c>
      <c r="R374" s="15" t="str">
        <f t="shared" si="17"/>
        <v/>
      </c>
      <c r="S374" s="31"/>
      <c r="T374" s="116"/>
      <c r="U374" s="116"/>
      <c r="V374" s="30"/>
    </row>
    <row r="375" spans="2:22">
      <c r="B375" s="105"/>
      <c r="C375" s="102"/>
      <c r="D375" s="100" t="str">
        <f>IFERROR(INDEX('Equipment List'!$B$2:$B$2038,MATCH(E375,'Equipment List'!$A$2:$A$2038,0)),"")</f>
        <v/>
      </c>
      <c r="E375" s="119"/>
      <c r="F375" s="111"/>
      <c r="G375" s="105"/>
      <c r="H375" s="165"/>
      <c r="I375" s="166"/>
      <c r="J375" s="167"/>
      <c r="K375" s="103"/>
      <c r="L375" s="103"/>
      <c r="M375" s="103"/>
      <c r="N375" s="103"/>
      <c r="O375" s="113" t="str" cm="1">
        <f t="array" ref="O375">IFERROR(INDEX($D$12:$D$1000,MATCH(0,COUNTIF($O$11:O374,$D$12:$D$1000&amp;"")+IF($D$12:$D$1000="",1,0),0)),"")</f>
        <v/>
      </c>
      <c r="P375" s="114" t="str">
        <f t="shared" si="15"/>
        <v/>
      </c>
      <c r="Q375" s="115" t="str">
        <f t="shared" si="16"/>
        <v/>
      </c>
      <c r="R375" s="15" t="str">
        <f t="shared" si="17"/>
        <v/>
      </c>
      <c r="S375" s="31"/>
      <c r="T375" s="116"/>
      <c r="U375" s="116"/>
      <c r="V375" s="30"/>
    </row>
    <row r="376" spans="2:22">
      <c r="B376" s="105"/>
      <c r="C376" s="102"/>
      <c r="D376" s="100" t="str">
        <f>IFERROR(INDEX('Equipment List'!$B$2:$B$2038,MATCH(E376,'Equipment List'!$A$2:$A$2038,0)),"")</f>
        <v/>
      </c>
      <c r="E376" s="119"/>
      <c r="F376" s="111"/>
      <c r="G376" s="105"/>
      <c r="H376" s="165"/>
      <c r="I376" s="166"/>
      <c r="J376" s="167"/>
      <c r="K376" s="103"/>
      <c r="L376" s="103"/>
      <c r="M376" s="103"/>
      <c r="N376" s="103"/>
      <c r="O376" s="113" t="str" cm="1">
        <f t="array" ref="O376">IFERROR(INDEX($D$12:$D$1000,MATCH(0,COUNTIF($O$11:O375,$D$12:$D$1000&amp;"")+IF($D$12:$D$1000="",1,0),0)),"")</f>
        <v/>
      </c>
      <c r="P376" s="114" t="str">
        <f t="shared" si="15"/>
        <v/>
      </c>
      <c r="Q376" s="115" t="str">
        <f t="shared" si="16"/>
        <v/>
      </c>
      <c r="R376" s="15" t="str">
        <f t="shared" si="17"/>
        <v/>
      </c>
      <c r="S376" s="31"/>
      <c r="T376" s="116"/>
      <c r="U376" s="116"/>
      <c r="V376" s="30"/>
    </row>
    <row r="377" spans="2:22">
      <c r="B377" s="105"/>
      <c r="C377" s="102"/>
      <c r="D377" s="100" t="str">
        <f>IFERROR(INDEX('Equipment List'!$B$2:$B$2038,MATCH(E377,'Equipment List'!$A$2:$A$2038,0)),"")</f>
        <v/>
      </c>
      <c r="E377" s="119"/>
      <c r="F377" s="111"/>
      <c r="G377" s="105"/>
      <c r="H377" s="165"/>
      <c r="I377" s="166"/>
      <c r="J377" s="167"/>
      <c r="K377" s="103"/>
      <c r="L377" s="103"/>
      <c r="M377" s="103"/>
      <c r="N377" s="103"/>
      <c r="O377" s="113" t="str" cm="1">
        <f t="array" ref="O377">IFERROR(INDEX($D$12:$D$1000,MATCH(0,COUNTIF($O$11:O376,$D$12:$D$1000&amp;"")+IF($D$12:$D$1000="",1,0),0)),"")</f>
        <v/>
      </c>
      <c r="P377" s="114" t="str">
        <f t="shared" si="15"/>
        <v/>
      </c>
      <c r="Q377" s="115" t="str">
        <f t="shared" si="16"/>
        <v/>
      </c>
      <c r="R377" s="15" t="str">
        <f t="shared" si="17"/>
        <v/>
      </c>
      <c r="S377" s="31"/>
      <c r="T377" s="116"/>
      <c r="U377" s="116"/>
      <c r="V377" s="30"/>
    </row>
    <row r="378" spans="2:22">
      <c r="B378" s="105"/>
      <c r="C378" s="102"/>
      <c r="D378" s="100" t="str">
        <f>IFERROR(INDEX('Equipment List'!$B$2:$B$2038,MATCH(E378,'Equipment List'!$A$2:$A$2038,0)),"")</f>
        <v/>
      </c>
      <c r="E378" s="119"/>
      <c r="F378" s="111"/>
      <c r="G378" s="105"/>
      <c r="H378" s="165"/>
      <c r="I378" s="166"/>
      <c r="J378" s="167"/>
      <c r="K378" s="103"/>
      <c r="L378" s="103"/>
      <c r="M378" s="103"/>
      <c r="N378" s="103"/>
      <c r="O378" s="113" t="str" cm="1">
        <f t="array" ref="O378">IFERROR(INDEX($D$12:$D$1000,MATCH(0,COUNTIF($O$11:O377,$D$12:$D$1000&amp;"")+IF($D$12:$D$1000="",1,0),0)),"")</f>
        <v/>
      </c>
      <c r="P378" s="114" t="str">
        <f t="shared" si="15"/>
        <v/>
      </c>
      <c r="Q378" s="115" t="str">
        <f t="shared" si="16"/>
        <v/>
      </c>
      <c r="R378" s="15" t="str">
        <f t="shared" si="17"/>
        <v/>
      </c>
      <c r="S378" s="31"/>
      <c r="T378" s="116"/>
      <c r="U378" s="116"/>
      <c r="V378" s="30"/>
    </row>
    <row r="379" spans="2:22">
      <c r="B379" s="105"/>
      <c r="C379" s="102"/>
      <c r="D379" s="100" t="str">
        <f>IFERROR(INDEX('Equipment List'!$B$2:$B$2038,MATCH(E379,'Equipment List'!$A$2:$A$2038,0)),"")</f>
        <v/>
      </c>
      <c r="E379" s="119"/>
      <c r="F379" s="111"/>
      <c r="G379" s="105"/>
      <c r="H379" s="165"/>
      <c r="I379" s="166"/>
      <c r="J379" s="167"/>
      <c r="K379" s="103"/>
      <c r="L379" s="103"/>
      <c r="M379" s="103"/>
      <c r="N379" s="103"/>
      <c r="O379" s="113" t="str" cm="1">
        <f t="array" ref="O379">IFERROR(INDEX($D$12:$D$1000,MATCH(0,COUNTIF($O$11:O378,$D$12:$D$1000&amp;"")+IF($D$12:$D$1000="",1,0),0)),"")</f>
        <v/>
      </c>
      <c r="P379" s="114" t="str">
        <f t="shared" si="15"/>
        <v/>
      </c>
      <c r="Q379" s="115" t="str">
        <f t="shared" si="16"/>
        <v/>
      </c>
      <c r="R379" s="15" t="str">
        <f t="shared" si="17"/>
        <v/>
      </c>
      <c r="S379" s="31"/>
      <c r="T379" s="116"/>
      <c r="U379" s="116"/>
      <c r="V379" s="30"/>
    </row>
    <row r="380" spans="2:22">
      <c r="B380" s="105"/>
      <c r="C380" s="102"/>
      <c r="D380" s="100" t="str">
        <f>IFERROR(INDEX('Equipment List'!$B$2:$B$2038,MATCH(E380,'Equipment List'!$A$2:$A$2038,0)),"")</f>
        <v/>
      </c>
      <c r="E380" s="119"/>
      <c r="F380" s="111"/>
      <c r="G380" s="105"/>
      <c r="H380" s="165"/>
      <c r="I380" s="166"/>
      <c r="J380" s="167"/>
      <c r="K380" s="103"/>
      <c r="L380" s="103"/>
      <c r="M380" s="103"/>
      <c r="N380" s="103"/>
      <c r="O380" s="113" t="str" cm="1">
        <f t="array" ref="O380">IFERROR(INDEX($D$12:$D$1000,MATCH(0,COUNTIF($O$11:O379,$D$12:$D$1000&amp;"")+IF($D$12:$D$1000="",1,0),0)),"")</f>
        <v/>
      </c>
      <c r="P380" s="114" t="str">
        <f t="shared" si="15"/>
        <v/>
      </c>
      <c r="Q380" s="115" t="str">
        <f t="shared" si="16"/>
        <v/>
      </c>
      <c r="R380" s="15" t="str">
        <f t="shared" si="17"/>
        <v/>
      </c>
      <c r="S380" s="31"/>
      <c r="T380" s="116"/>
      <c r="U380" s="116"/>
      <c r="V380" s="30"/>
    </row>
    <row r="381" spans="2:22">
      <c r="B381" s="105"/>
      <c r="C381" s="102"/>
      <c r="D381" s="100" t="str">
        <f>IFERROR(INDEX('Equipment List'!$B$2:$B$2038,MATCH(E381,'Equipment List'!$A$2:$A$2038,0)),"")</f>
        <v/>
      </c>
      <c r="E381" s="119"/>
      <c r="F381" s="111"/>
      <c r="G381" s="105"/>
      <c r="H381" s="165"/>
      <c r="I381" s="166"/>
      <c r="J381" s="167"/>
      <c r="K381" s="103"/>
      <c r="L381" s="103"/>
      <c r="M381" s="103"/>
      <c r="N381" s="103"/>
      <c r="O381" s="113" t="str" cm="1">
        <f t="array" ref="O381">IFERROR(INDEX($D$12:$D$1000,MATCH(0,COUNTIF($O$11:O380,$D$12:$D$1000&amp;"")+IF($D$12:$D$1000="",1,0),0)),"")</f>
        <v/>
      </c>
      <c r="P381" s="114" t="str">
        <f t="shared" si="15"/>
        <v/>
      </c>
      <c r="Q381" s="115" t="str">
        <f t="shared" si="16"/>
        <v/>
      </c>
      <c r="R381" s="15" t="str">
        <f t="shared" si="17"/>
        <v/>
      </c>
      <c r="S381" s="31"/>
      <c r="T381" s="116"/>
      <c r="U381" s="116"/>
      <c r="V381" s="30"/>
    </row>
    <row r="382" spans="2:22">
      <c r="B382" s="105"/>
      <c r="C382" s="102"/>
      <c r="D382" s="100" t="str">
        <f>IFERROR(INDEX('Equipment List'!$B$2:$B$2038,MATCH(E382,'Equipment List'!$A$2:$A$2038,0)),"")</f>
        <v/>
      </c>
      <c r="E382" s="119"/>
      <c r="F382" s="111"/>
      <c r="G382" s="105"/>
      <c r="H382" s="165"/>
      <c r="I382" s="166"/>
      <c r="J382" s="167"/>
      <c r="K382" s="103"/>
      <c r="L382" s="103"/>
      <c r="M382" s="103"/>
      <c r="N382" s="103"/>
      <c r="O382" s="113" t="str" cm="1">
        <f t="array" ref="O382">IFERROR(INDEX($D$12:$D$1000,MATCH(0,COUNTIF($O$11:O381,$D$12:$D$1000&amp;"")+IF($D$12:$D$1000="",1,0),0)),"")</f>
        <v/>
      </c>
      <c r="P382" s="114" t="str">
        <f t="shared" si="15"/>
        <v/>
      </c>
      <c r="Q382" s="115" t="str">
        <f t="shared" si="16"/>
        <v/>
      </c>
      <c r="R382" s="15" t="str">
        <f t="shared" si="17"/>
        <v/>
      </c>
      <c r="S382" s="31"/>
      <c r="T382" s="116"/>
      <c r="U382" s="116"/>
      <c r="V382" s="30"/>
    </row>
    <row r="383" spans="2:22">
      <c r="B383" s="105"/>
      <c r="C383" s="102"/>
      <c r="D383" s="100" t="str">
        <f>IFERROR(INDEX('Equipment List'!$B$2:$B$2038,MATCH(E383,'Equipment List'!$A$2:$A$2038,0)),"")</f>
        <v/>
      </c>
      <c r="E383" s="119"/>
      <c r="F383" s="111"/>
      <c r="G383" s="105"/>
      <c r="H383" s="165"/>
      <c r="I383" s="166"/>
      <c r="J383" s="167"/>
      <c r="K383" s="103"/>
      <c r="L383" s="103"/>
      <c r="M383" s="103"/>
      <c r="N383" s="103"/>
      <c r="O383" s="113" t="str" cm="1">
        <f t="array" ref="O383">IFERROR(INDEX($D$12:$D$1000,MATCH(0,COUNTIF($O$11:O382,$D$12:$D$1000&amp;"")+IF($D$12:$D$1000="",1,0),0)),"")</f>
        <v/>
      </c>
      <c r="P383" s="114" t="str">
        <f t="shared" si="15"/>
        <v/>
      </c>
      <c r="Q383" s="115" t="str">
        <f t="shared" si="16"/>
        <v/>
      </c>
      <c r="R383" s="15" t="str">
        <f t="shared" si="17"/>
        <v/>
      </c>
      <c r="S383" s="31"/>
      <c r="T383" s="116"/>
      <c r="U383" s="116"/>
      <c r="V383" s="30"/>
    </row>
    <row r="384" spans="2:22">
      <c r="B384" s="105"/>
      <c r="C384" s="102"/>
      <c r="D384" s="100" t="str">
        <f>IFERROR(INDEX('Equipment List'!$B$2:$B$2038,MATCH(E384,'Equipment List'!$A$2:$A$2038,0)),"")</f>
        <v/>
      </c>
      <c r="E384" s="119"/>
      <c r="F384" s="111"/>
      <c r="G384" s="105"/>
      <c r="H384" s="165"/>
      <c r="I384" s="166"/>
      <c r="J384" s="167"/>
      <c r="K384" s="103"/>
      <c r="L384" s="103"/>
      <c r="M384" s="103"/>
      <c r="N384" s="103"/>
      <c r="O384" s="113" t="str" cm="1">
        <f t="array" ref="O384">IFERROR(INDEX($D$12:$D$1000,MATCH(0,COUNTIF($O$11:O383,$D$12:$D$1000&amp;"")+IF($D$12:$D$1000="",1,0),0)),"")</f>
        <v/>
      </c>
      <c r="P384" s="114" t="str">
        <f t="shared" si="15"/>
        <v/>
      </c>
      <c r="Q384" s="115" t="str">
        <f t="shared" si="16"/>
        <v/>
      </c>
      <c r="R384" s="15" t="str">
        <f t="shared" si="17"/>
        <v/>
      </c>
      <c r="S384" s="31"/>
      <c r="T384" s="116"/>
      <c r="U384" s="116"/>
      <c r="V384" s="30"/>
    </row>
    <row r="385" spans="2:22">
      <c r="B385" s="105"/>
      <c r="C385" s="102"/>
      <c r="D385" s="100" t="str">
        <f>IFERROR(INDEX('Equipment List'!$B$2:$B$2038,MATCH(E385,'Equipment List'!$A$2:$A$2038,0)),"")</f>
        <v/>
      </c>
      <c r="E385" s="119"/>
      <c r="F385" s="111"/>
      <c r="G385" s="105"/>
      <c r="H385" s="165"/>
      <c r="I385" s="166"/>
      <c r="J385" s="167"/>
      <c r="K385" s="103"/>
      <c r="L385" s="103"/>
      <c r="M385" s="103"/>
      <c r="N385" s="103"/>
      <c r="O385" s="113" t="str" cm="1">
        <f t="array" ref="O385">IFERROR(INDEX($D$12:$D$1000,MATCH(0,COUNTIF($O$11:O384,$D$12:$D$1000&amp;"")+IF($D$12:$D$1000="",1,0),0)),"")</f>
        <v/>
      </c>
      <c r="P385" s="114" t="str">
        <f t="shared" si="15"/>
        <v/>
      </c>
      <c r="Q385" s="115" t="str">
        <f t="shared" si="16"/>
        <v/>
      </c>
      <c r="R385" s="15" t="str">
        <f t="shared" si="17"/>
        <v/>
      </c>
      <c r="S385" s="31"/>
      <c r="T385" s="116"/>
      <c r="U385" s="116"/>
      <c r="V385" s="30"/>
    </row>
    <row r="386" spans="2:22">
      <c r="B386" s="105"/>
      <c r="C386" s="102"/>
      <c r="D386" s="100" t="str">
        <f>IFERROR(INDEX('Equipment List'!$B$2:$B$2038,MATCH(E386,'Equipment List'!$A$2:$A$2038,0)),"")</f>
        <v/>
      </c>
      <c r="E386" s="119"/>
      <c r="F386" s="111"/>
      <c r="G386" s="105"/>
      <c r="H386" s="165"/>
      <c r="I386" s="166"/>
      <c r="J386" s="167"/>
      <c r="K386" s="103"/>
      <c r="L386" s="103"/>
      <c r="M386" s="103"/>
      <c r="N386" s="103"/>
      <c r="O386" s="113" t="str" cm="1">
        <f t="array" ref="O386">IFERROR(INDEX($D$12:$D$1000,MATCH(0,COUNTIF($O$11:O385,$D$12:$D$1000&amp;"")+IF($D$12:$D$1000="",1,0),0)),"")</f>
        <v/>
      </c>
      <c r="P386" s="114" t="str">
        <f t="shared" si="15"/>
        <v/>
      </c>
      <c r="Q386" s="115" t="str">
        <f t="shared" si="16"/>
        <v/>
      </c>
      <c r="R386" s="15" t="str">
        <f t="shared" si="17"/>
        <v/>
      </c>
      <c r="S386" s="31"/>
      <c r="T386" s="116"/>
      <c r="U386" s="116"/>
      <c r="V386" s="30"/>
    </row>
    <row r="387" spans="2:22">
      <c r="B387" s="105"/>
      <c r="C387" s="102"/>
      <c r="D387" s="100" t="str">
        <f>IFERROR(INDEX('Equipment List'!$B$2:$B$2038,MATCH(E387,'Equipment List'!$A$2:$A$2038,0)),"")</f>
        <v/>
      </c>
      <c r="E387" s="119"/>
      <c r="F387" s="111"/>
      <c r="G387" s="105"/>
      <c r="H387" s="165"/>
      <c r="I387" s="166"/>
      <c r="J387" s="167"/>
      <c r="K387" s="103"/>
      <c r="L387" s="103"/>
      <c r="M387" s="103"/>
      <c r="N387" s="103"/>
      <c r="O387" s="113" t="str" cm="1">
        <f t="array" ref="O387">IFERROR(INDEX($D$12:$D$1000,MATCH(0,COUNTIF($O$11:O386,$D$12:$D$1000&amp;"")+IF($D$12:$D$1000="",1,0),0)),"")</f>
        <v/>
      </c>
      <c r="P387" s="114" t="str">
        <f t="shared" si="15"/>
        <v/>
      </c>
      <c r="Q387" s="115" t="str">
        <f t="shared" si="16"/>
        <v/>
      </c>
      <c r="R387" s="15" t="str">
        <f t="shared" si="17"/>
        <v/>
      </c>
      <c r="S387" s="31"/>
      <c r="T387" s="116"/>
      <c r="U387" s="116"/>
      <c r="V387" s="30"/>
    </row>
    <row r="388" spans="2:22">
      <c r="B388" s="105"/>
      <c r="C388" s="102"/>
      <c r="D388" s="100" t="str">
        <f>IFERROR(INDEX('Equipment List'!$B$2:$B$2038,MATCH(E388,'Equipment List'!$A$2:$A$2038,0)),"")</f>
        <v/>
      </c>
      <c r="E388" s="119"/>
      <c r="F388" s="111"/>
      <c r="G388" s="105"/>
      <c r="H388" s="165"/>
      <c r="I388" s="166"/>
      <c r="J388" s="167"/>
      <c r="K388" s="103"/>
      <c r="L388" s="103"/>
      <c r="M388" s="103"/>
      <c r="N388" s="103"/>
      <c r="O388" s="113" t="str" cm="1">
        <f t="array" ref="O388">IFERROR(INDEX($D$12:$D$1000,MATCH(0,COUNTIF($O$11:O387,$D$12:$D$1000&amp;"")+IF($D$12:$D$1000="",1,0),0)),"")</f>
        <v/>
      </c>
      <c r="P388" s="114" t="str">
        <f t="shared" si="15"/>
        <v/>
      </c>
      <c r="Q388" s="115" t="str">
        <f t="shared" si="16"/>
        <v/>
      </c>
      <c r="R388" s="15" t="str">
        <f t="shared" si="17"/>
        <v/>
      </c>
      <c r="S388" s="31"/>
      <c r="T388" s="116"/>
      <c r="U388" s="116"/>
      <c r="V388" s="30"/>
    </row>
    <row r="389" spans="2:22">
      <c r="B389" s="105"/>
      <c r="C389" s="102"/>
      <c r="D389" s="100" t="str">
        <f>IFERROR(INDEX('Equipment List'!$B$2:$B$2038,MATCH(E389,'Equipment List'!$A$2:$A$2038,0)),"")</f>
        <v/>
      </c>
      <c r="E389" s="119"/>
      <c r="F389" s="111"/>
      <c r="G389" s="105"/>
      <c r="H389" s="165"/>
      <c r="I389" s="166"/>
      <c r="J389" s="167"/>
      <c r="K389" s="103"/>
      <c r="L389" s="103"/>
      <c r="M389" s="103"/>
      <c r="N389" s="103"/>
      <c r="O389" s="113" t="str" cm="1">
        <f t="array" ref="O389">IFERROR(INDEX($D$12:$D$1000,MATCH(0,COUNTIF($O$11:O388,$D$12:$D$1000&amp;"")+IF($D$12:$D$1000="",1,0),0)),"")</f>
        <v/>
      </c>
      <c r="P389" s="114" t="str">
        <f t="shared" si="15"/>
        <v/>
      </c>
      <c r="Q389" s="115" t="str">
        <f t="shared" si="16"/>
        <v/>
      </c>
      <c r="R389" s="15" t="str">
        <f t="shared" si="17"/>
        <v/>
      </c>
      <c r="S389" s="31"/>
      <c r="T389" s="116"/>
      <c r="U389" s="116"/>
      <c r="V389" s="30"/>
    </row>
    <row r="390" spans="2:22">
      <c r="B390" s="105"/>
      <c r="C390" s="102"/>
      <c r="D390" s="100" t="str">
        <f>IFERROR(INDEX('Equipment List'!$B$2:$B$2038,MATCH(E390,'Equipment List'!$A$2:$A$2038,0)),"")</f>
        <v/>
      </c>
      <c r="E390" s="119"/>
      <c r="F390" s="111"/>
      <c r="G390" s="105"/>
      <c r="H390" s="165"/>
      <c r="I390" s="166"/>
      <c r="J390" s="167"/>
      <c r="K390" s="103"/>
      <c r="L390" s="103"/>
      <c r="M390" s="103"/>
      <c r="N390" s="103"/>
      <c r="O390" s="113" t="str" cm="1">
        <f t="array" ref="O390">IFERROR(INDEX($D$12:$D$1000,MATCH(0,COUNTIF($O$11:O389,$D$12:$D$1000&amp;"")+IF($D$12:$D$1000="",1,0),0)),"")</f>
        <v/>
      </c>
      <c r="P390" s="114" t="str">
        <f t="shared" si="15"/>
        <v/>
      </c>
      <c r="Q390" s="115" t="str">
        <f t="shared" si="16"/>
        <v/>
      </c>
      <c r="R390" s="15" t="str">
        <f t="shared" si="17"/>
        <v/>
      </c>
      <c r="S390" s="31"/>
      <c r="T390" s="116"/>
      <c r="U390" s="116"/>
      <c r="V390" s="30"/>
    </row>
    <row r="391" spans="2:22">
      <c r="B391" s="105"/>
      <c r="C391" s="102"/>
      <c r="D391" s="100" t="str">
        <f>IFERROR(INDEX('Equipment List'!$B$2:$B$2038,MATCH(E391,'Equipment List'!$A$2:$A$2038,0)),"")</f>
        <v/>
      </c>
      <c r="E391" s="119"/>
      <c r="F391" s="111"/>
      <c r="G391" s="105"/>
      <c r="H391" s="165"/>
      <c r="I391" s="166"/>
      <c r="J391" s="167"/>
      <c r="K391" s="103"/>
      <c r="L391" s="103"/>
      <c r="M391" s="103"/>
      <c r="N391" s="103"/>
      <c r="O391" s="113" t="str" cm="1">
        <f t="array" ref="O391">IFERROR(INDEX($D$12:$D$1000,MATCH(0,COUNTIF($O$11:O390,$D$12:$D$1000&amp;"")+IF($D$12:$D$1000="",1,0),0)),"")</f>
        <v/>
      </c>
      <c r="P391" s="114" t="str">
        <f t="shared" si="15"/>
        <v/>
      </c>
      <c r="Q391" s="115" t="str">
        <f t="shared" si="16"/>
        <v/>
      </c>
      <c r="R391" s="15" t="str">
        <f t="shared" si="17"/>
        <v/>
      </c>
      <c r="S391" s="31"/>
      <c r="T391" s="116"/>
      <c r="U391" s="116"/>
      <c r="V391" s="30"/>
    </row>
    <row r="392" spans="2:22">
      <c r="B392" s="105"/>
      <c r="C392" s="102"/>
      <c r="D392" s="100" t="str">
        <f>IFERROR(INDEX('Equipment List'!$B$2:$B$2038,MATCH(E392,'Equipment List'!$A$2:$A$2038,0)),"")</f>
        <v/>
      </c>
      <c r="E392" s="119"/>
      <c r="F392" s="111"/>
      <c r="G392" s="105"/>
      <c r="H392" s="165"/>
      <c r="I392" s="166"/>
      <c r="J392" s="167"/>
      <c r="K392" s="103"/>
      <c r="L392" s="103"/>
      <c r="M392" s="103"/>
      <c r="N392" s="103"/>
      <c r="O392" s="113" t="str" cm="1">
        <f t="array" ref="O392">IFERROR(INDEX($D$12:$D$1000,MATCH(0,COUNTIF($O$11:O391,$D$12:$D$1000&amp;"")+IF($D$12:$D$1000="",1,0),0)),"")</f>
        <v/>
      </c>
      <c r="P392" s="114" t="str">
        <f t="shared" si="15"/>
        <v/>
      </c>
      <c r="Q392" s="115" t="str">
        <f t="shared" si="16"/>
        <v/>
      </c>
      <c r="R392" s="15" t="str">
        <f t="shared" si="17"/>
        <v/>
      </c>
      <c r="S392" s="31"/>
      <c r="T392" s="116"/>
      <c r="U392" s="116"/>
      <c r="V392" s="30"/>
    </row>
    <row r="393" spans="2:22">
      <c r="B393" s="105"/>
      <c r="C393" s="102"/>
      <c r="D393" s="100" t="str">
        <f>IFERROR(INDEX('Equipment List'!$B$2:$B$2038,MATCH(E393,'Equipment List'!$A$2:$A$2038,0)),"")</f>
        <v/>
      </c>
      <c r="E393" s="119"/>
      <c r="F393" s="111"/>
      <c r="G393" s="105"/>
      <c r="H393" s="165"/>
      <c r="I393" s="166"/>
      <c r="J393" s="167"/>
      <c r="K393" s="103"/>
      <c r="L393" s="103"/>
      <c r="M393" s="103"/>
      <c r="N393" s="103"/>
      <c r="O393" s="113" t="str" cm="1">
        <f t="array" ref="O393">IFERROR(INDEX($D$12:$D$1000,MATCH(0,COUNTIF($O$11:O392,$D$12:$D$1000&amp;"")+IF($D$12:$D$1000="",1,0),0)),"")</f>
        <v/>
      </c>
      <c r="P393" s="114" t="str">
        <f t="shared" si="15"/>
        <v/>
      </c>
      <c r="Q393" s="115" t="str">
        <f t="shared" si="16"/>
        <v/>
      </c>
      <c r="R393" s="15" t="str">
        <f t="shared" si="17"/>
        <v/>
      </c>
      <c r="S393" s="31"/>
      <c r="T393" s="116"/>
      <c r="U393" s="116"/>
      <c r="V393" s="30"/>
    </row>
    <row r="394" spans="2:22">
      <c r="B394" s="105"/>
      <c r="C394" s="102"/>
      <c r="D394" s="100" t="str">
        <f>IFERROR(INDEX('Equipment List'!$B$2:$B$2038,MATCH(E394,'Equipment List'!$A$2:$A$2038,0)),"")</f>
        <v/>
      </c>
      <c r="E394" s="119"/>
      <c r="F394" s="111"/>
      <c r="G394" s="105"/>
      <c r="H394" s="165"/>
      <c r="I394" s="166"/>
      <c r="J394" s="167"/>
      <c r="K394" s="103"/>
      <c r="L394" s="103"/>
      <c r="M394" s="103"/>
      <c r="N394" s="103"/>
      <c r="O394" s="113" t="str" cm="1">
        <f t="array" ref="O394">IFERROR(INDEX($D$12:$D$1000,MATCH(0,COUNTIF($O$11:O393,$D$12:$D$1000&amp;"")+IF($D$12:$D$1000="",1,0),0)),"")</f>
        <v/>
      </c>
      <c r="P394" s="114" t="str">
        <f t="shared" si="15"/>
        <v/>
      </c>
      <c r="Q394" s="115" t="str">
        <f t="shared" si="16"/>
        <v/>
      </c>
      <c r="R394" s="15" t="str">
        <f t="shared" si="17"/>
        <v/>
      </c>
      <c r="S394" s="31"/>
      <c r="T394" s="116"/>
      <c r="U394" s="116"/>
      <c r="V394" s="30"/>
    </row>
    <row r="395" spans="2:22">
      <c r="B395" s="105"/>
      <c r="C395" s="102"/>
      <c r="D395" s="100" t="str">
        <f>IFERROR(INDEX('Equipment List'!$B$2:$B$2038,MATCH(E395,'Equipment List'!$A$2:$A$2038,0)),"")</f>
        <v/>
      </c>
      <c r="E395" s="119"/>
      <c r="F395" s="111"/>
      <c r="G395" s="105"/>
      <c r="H395" s="165"/>
      <c r="I395" s="166"/>
      <c r="J395" s="167"/>
      <c r="K395" s="103"/>
      <c r="L395" s="103"/>
      <c r="M395" s="103"/>
      <c r="N395" s="103"/>
      <c r="O395" s="113" t="str" cm="1">
        <f t="array" ref="O395">IFERROR(INDEX($D$12:$D$1000,MATCH(0,COUNTIF($O$11:O394,$D$12:$D$1000&amp;"")+IF($D$12:$D$1000="",1,0),0)),"")</f>
        <v/>
      </c>
      <c r="P395" s="114" t="str">
        <f t="shared" si="15"/>
        <v/>
      </c>
      <c r="Q395" s="115" t="str">
        <f t="shared" si="16"/>
        <v/>
      </c>
      <c r="R395" s="15" t="str">
        <f t="shared" si="17"/>
        <v/>
      </c>
      <c r="S395" s="31"/>
      <c r="T395" s="116"/>
      <c r="U395" s="116"/>
      <c r="V395" s="30"/>
    </row>
    <row r="396" spans="2:22">
      <c r="B396" s="105"/>
      <c r="C396" s="102"/>
      <c r="D396" s="100" t="str">
        <f>IFERROR(INDEX('Equipment List'!$B$2:$B$2038,MATCH(E396,'Equipment List'!$A$2:$A$2038,0)),"")</f>
        <v/>
      </c>
      <c r="E396" s="119"/>
      <c r="F396" s="111"/>
      <c r="G396" s="105"/>
      <c r="H396" s="165"/>
      <c r="I396" s="166"/>
      <c r="J396" s="167"/>
      <c r="K396" s="103"/>
      <c r="L396" s="103"/>
      <c r="M396" s="103"/>
      <c r="N396" s="103"/>
      <c r="O396" s="113" t="str" cm="1">
        <f t="array" ref="O396">IFERROR(INDEX($D$12:$D$1000,MATCH(0,COUNTIF($O$11:O395,$D$12:$D$1000&amp;"")+IF($D$12:$D$1000="",1,0),0)),"")</f>
        <v/>
      </c>
      <c r="P396" s="114" t="str">
        <f t="shared" ref="P396:P459" si="18">IF(O396="","",COUNTIF($D$12:$D$1000,$O396))</f>
        <v/>
      </c>
      <c r="Q396" s="115" t="str">
        <f t="shared" ref="Q396:Q459" si="19">IF($O396="","",SUMIF($D$12:$D$1000,$O396,H$12:H$1000))</f>
        <v/>
      </c>
      <c r="R396" s="15" t="str">
        <f t="shared" ref="R396:R459" si="20">IF($O396="","",SUMIF($D$12:$D$1000,$O396,M$12:M$1000))</f>
        <v/>
      </c>
      <c r="S396" s="31"/>
      <c r="T396" s="116"/>
      <c r="U396" s="116"/>
      <c r="V396" s="30"/>
    </row>
    <row r="397" spans="2:22">
      <c r="B397" s="105"/>
      <c r="C397" s="102"/>
      <c r="D397" s="100" t="str">
        <f>IFERROR(INDEX('Equipment List'!$B$2:$B$2038,MATCH(E397,'Equipment List'!$A$2:$A$2038,0)),"")</f>
        <v/>
      </c>
      <c r="E397" s="119"/>
      <c r="F397" s="111"/>
      <c r="G397" s="105"/>
      <c r="H397" s="165"/>
      <c r="I397" s="166"/>
      <c r="J397" s="167"/>
      <c r="K397" s="103"/>
      <c r="L397" s="103"/>
      <c r="M397" s="103"/>
      <c r="N397" s="103"/>
      <c r="O397" s="113" t="str" cm="1">
        <f t="array" ref="O397">IFERROR(INDEX($D$12:$D$1000,MATCH(0,COUNTIF($O$11:O396,$D$12:$D$1000&amp;"")+IF($D$12:$D$1000="",1,0),0)),"")</f>
        <v/>
      </c>
      <c r="P397" s="114" t="str">
        <f t="shared" si="18"/>
        <v/>
      </c>
      <c r="Q397" s="115" t="str">
        <f t="shared" si="19"/>
        <v/>
      </c>
      <c r="R397" s="15" t="str">
        <f t="shared" si="20"/>
        <v/>
      </c>
      <c r="S397" s="31"/>
      <c r="T397" s="116"/>
      <c r="U397" s="116"/>
      <c r="V397" s="30"/>
    </row>
    <row r="398" spans="2:22">
      <c r="B398" s="105"/>
      <c r="C398" s="102"/>
      <c r="D398" s="100" t="str">
        <f>IFERROR(INDEX('Equipment List'!$B$2:$B$2038,MATCH(E398,'Equipment List'!$A$2:$A$2038,0)),"")</f>
        <v/>
      </c>
      <c r="E398" s="119"/>
      <c r="F398" s="111"/>
      <c r="G398" s="105"/>
      <c r="H398" s="165"/>
      <c r="I398" s="166"/>
      <c r="J398" s="167"/>
      <c r="K398" s="103"/>
      <c r="L398" s="103"/>
      <c r="M398" s="103"/>
      <c r="N398" s="103"/>
      <c r="O398" s="113" t="str" cm="1">
        <f t="array" ref="O398">IFERROR(INDEX($D$12:$D$1000,MATCH(0,COUNTIF($O$11:O397,$D$12:$D$1000&amp;"")+IF($D$12:$D$1000="",1,0),0)),"")</f>
        <v/>
      </c>
      <c r="P398" s="114" t="str">
        <f t="shared" si="18"/>
        <v/>
      </c>
      <c r="Q398" s="115" t="str">
        <f t="shared" si="19"/>
        <v/>
      </c>
      <c r="R398" s="15" t="str">
        <f t="shared" si="20"/>
        <v/>
      </c>
      <c r="S398" s="31"/>
      <c r="T398" s="116"/>
      <c r="U398" s="116"/>
      <c r="V398" s="30"/>
    </row>
    <row r="399" spans="2:22">
      <c r="B399" s="105"/>
      <c r="C399" s="102"/>
      <c r="D399" s="100" t="str">
        <f>IFERROR(INDEX('Equipment List'!$B$2:$B$2038,MATCH(E399,'Equipment List'!$A$2:$A$2038,0)),"")</f>
        <v/>
      </c>
      <c r="E399" s="119"/>
      <c r="F399" s="111"/>
      <c r="G399" s="105"/>
      <c r="H399" s="165"/>
      <c r="I399" s="166"/>
      <c r="J399" s="167"/>
      <c r="K399" s="103"/>
      <c r="L399" s="103"/>
      <c r="M399" s="103"/>
      <c r="N399" s="103"/>
      <c r="O399" s="113" t="str" cm="1">
        <f t="array" ref="O399">IFERROR(INDEX($D$12:$D$1000,MATCH(0,COUNTIF($O$11:O398,$D$12:$D$1000&amp;"")+IF($D$12:$D$1000="",1,0),0)),"")</f>
        <v/>
      </c>
      <c r="P399" s="114" t="str">
        <f t="shared" si="18"/>
        <v/>
      </c>
      <c r="Q399" s="115" t="str">
        <f t="shared" si="19"/>
        <v/>
      </c>
      <c r="R399" s="15" t="str">
        <f t="shared" si="20"/>
        <v/>
      </c>
      <c r="S399" s="31"/>
      <c r="T399" s="116"/>
      <c r="U399" s="116"/>
      <c r="V399" s="30"/>
    </row>
    <row r="400" spans="2:22">
      <c r="B400" s="105"/>
      <c r="C400" s="102"/>
      <c r="D400" s="100" t="str">
        <f>IFERROR(INDEX('Equipment List'!$B$2:$B$2038,MATCH(E400,'Equipment List'!$A$2:$A$2038,0)),"")</f>
        <v/>
      </c>
      <c r="E400" s="119"/>
      <c r="F400" s="111"/>
      <c r="G400" s="105"/>
      <c r="H400" s="165"/>
      <c r="I400" s="166"/>
      <c r="J400" s="167"/>
      <c r="K400" s="103"/>
      <c r="L400" s="103"/>
      <c r="M400" s="103"/>
      <c r="N400" s="103"/>
      <c r="O400" s="113" t="str" cm="1">
        <f t="array" ref="O400">IFERROR(INDEX($D$12:$D$1000,MATCH(0,COUNTIF($O$11:O399,$D$12:$D$1000&amp;"")+IF($D$12:$D$1000="",1,0),0)),"")</f>
        <v/>
      </c>
      <c r="P400" s="114" t="str">
        <f t="shared" si="18"/>
        <v/>
      </c>
      <c r="Q400" s="115" t="str">
        <f t="shared" si="19"/>
        <v/>
      </c>
      <c r="R400" s="15" t="str">
        <f t="shared" si="20"/>
        <v/>
      </c>
      <c r="S400" s="31"/>
      <c r="T400" s="116"/>
      <c r="U400" s="116"/>
      <c r="V400" s="30"/>
    </row>
    <row r="401" spans="2:22">
      <c r="B401" s="105"/>
      <c r="C401" s="102"/>
      <c r="D401" s="100" t="str">
        <f>IFERROR(INDEX('Equipment List'!$B$2:$B$2038,MATCH(E401,'Equipment List'!$A$2:$A$2038,0)),"")</f>
        <v/>
      </c>
      <c r="E401" s="119"/>
      <c r="F401" s="111"/>
      <c r="G401" s="105"/>
      <c r="H401" s="165"/>
      <c r="I401" s="166"/>
      <c r="J401" s="167"/>
      <c r="K401" s="103"/>
      <c r="L401" s="103"/>
      <c r="M401" s="103"/>
      <c r="N401" s="103"/>
      <c r="O401" s="113" t="str" cm="1">
        <f t="array" ref="O401">IFERROR(INDEX($D$12:$D$1000,MATCH(0,COUNTIF($O$11:O400,$D$12:$D$1000&amp;"")+IF($D$12:$D$1000="",1,0),0)),"")</f>
        <v/>
      </c>
      <c r="P401" s="114" t="str">
        <f t="shared" si="18"/>
        <v/>
      </c>
      <c r="Q401" s="115" t="str">
        <f t="shared" si="19"/>
        <v/>
      </c>
      <c r="R401" s="15" t="str">
        <f t="shared" si="20"/>
        <v/>
      </c>
      <c r="S401" s="31"/>
      <c r="T401" s="116"/>
      <c r="U401" s="116"/>
      <c r="V401" s="30"/>
    </row>
    <row r="402" spans="2:22">
      <c r="B402" s="105"/>
      <c r="C402" s="102"/>
      <c r="D402" s="100" t="str">
        <f>IFERROR(INDEX('Equipment List'!$B$2:$B$2038,MATCH(E402,'Equipment List'!$A$2:$A$2038,0)),"")</f>
        <v/>
      </c>
      <c r="E402" s="119"/>
      <c r="F402" s="111"/>
      <c r="G402" s="105"/>
      <c r="H402" s="165"/>
      <c r="I402" s="166"/>
      <c r="J402" s="167"/>
      <c r="K402" s="103"/>
      <c r="L402" s="103"/>
      <c r="M402" s="103"/>
      <c r="N402" s="103"/>
      <c r="O402" s="113" t="str" cm="1">
        <f t="array" ref="O402">IFERROR(INDEX($D$12:$D$1000,MATCH(0,COUNTIF($O$11:O401,$D$12:$D$1000&amp;"")+IF($D$12:$D$1000="",1,0),0)),"")</f>
        <v/>
      </c>
      <c r="P402" s="114" t="str">
        <f t="shared" si="18"/>
        <v/>
      </c>
      <c r="Q402" s="115" t="str">
        <f t="shared" si="19"/>
        <v/>
      </c>
      <c r="R402" s="15" t="str">
        <f t="shared" si="20"/>
        <v/>
      </c>
      <c r="S402" s="31"/>
      <c r="T402" s="116"/>
      <c r="U402" s="116"/>
      <c r="V402" s="30"/>
    </row>
    <row r="403" spans="2:22">
      <c r="B403" s="105"/>
      <c r="C403" s="102"/>
      <c r="D403" s="100" t="str">
        <f>IFERROR(INDEX('Equipment List'!$B$2:$B$2038,MATCH(E403,'Equipment List'!$A$2:$A$2038,0)),"")</f>
        <v/>
      </c>
      <c r="E403" s="119"/>
      <c r="F403" s="111"/>
      <c r="G403" s="105"/>
      <c r="H403" s="165"/>
      <c r="I403" s="166"/>
      <c r="J403" s="167"/>
      <c r="K403" s="103"/>
      <c r="L403" s="103"/>
      <c r="M403" s="103"/>
      <c r="N403" s="103"/>
      <c r="O403" s="113" t="str" cm="1">
        <f t="array" ref="O403">IFERROR(INDEX($D$12:$D$1000,MATCH(0,COUNTIF($O$11:O402,$D$12:$D$1000&amp;"")+IF($D$12:$D$1000="",1,0),0)),"")</f>
        <v/>
      </c>
      <c r="P403" s="114" t="str">
        <f t="shared" si="18"/>
        <v/>
      </c>
      <c r="Q403" s="115" t="str">
        <f t="shared" si="19"/>
        <v/>
      </c>
      <c r="R403" s="15" t="str">
        <f t="shared" si="20"/>
        <v/>
      </c>
      <c r="S403" s="31"/>
      <c r="T403" s="116"/>
      <c r="U403" s="116"/>
      <c r="V403" s="30"/>
    </row>
    <row r="404" spans="2:22">
      <c r="B404" s="105"/>
      <c r="C404" s="102"/>
      <c r="D404" s="100" t="str">
        <f>IFERROR(INDEX('Equipment List'!$B$2:$B$2038,MATCH(E404,'Equipment List'!$A$2:$A$2038,0)),"")</f>
        <v/>
      </c>
      <c r="E404" s="119"/>
      <c r="F404" s="111"/>
      <c r="G404" s="105"/>
      <c r="H404" s="165"/>
      <c r="I404" s="166"/>
      <c r="J404" s="167"/>
      <c r="K404" s="103"/>
      <c r="L404" s="103"/>
      <c r="M404" s="103"/>
      <c r="N404" s="103"/>
      <c r="O404" s="113" t="str" cm="1">
        <f t="array" ref="O404">IFERROR(INDEX($D$12:$D$1000,MATCH(0,COUNTIF($O$11:O403,$D$12:$D$1000&amp;"")+IF($D$12:$D$1000="",1,0),0)),"")</f>
        <v/>
      </c>
      <c r="P404" s="114" t="str">
        <f t="shared" si="18"/>
        <v/>
      </c>
      <c r="Q404" s="115" t="str">
        <f t="shared" si="19"/>
        <v/>
      </c>
      <c r="R404" s="15" t="str">
        <f t="shared" si="20"/>
        <v/>
      </c>
      <c r="S404" s="31"/>
      <c r="T404" s="116"/>
      <c r="U404" s="116"/>
      <c r="V404" s="30"/>
    </row>
    <row r="405" spans="2:22">
      <c r="B405" s="105"/>
      <c r="C405" s="102"/>
      <c r="D405" s="100" t="str">
        <f>IFERROR(INDEX('Equipment List'!$B$2:$B$2038,MATCH(E405,'Equipment List'!$A$2:$A$2038,0)),"")</f>
        <v/>
      </c>
      <c r="E405" s="119"/>
      <c r="F405" s="111"/>
      <c r="G405" s="105"/>
      <c r="H405" s="165"/>
      <c r="I405" s="166"/>
      <c r="J405" s="167"/>
      <c r="K405" s="103"/>
      <c r="L405" s="103"/>
      <c r="M405" s="103"/>
      <c r="N405" s="103"/>
      <c r="O405" s="113" t="str" cm="1">
        <f t="array" ref="O405">IFERROR(INDEX($D$12:$D$1000,MATCH(0,COUNTIF($O$11:O404,$D$12:$D$1000&amp;"")+IF($D$12:$D$1000="",1,0),0)),"")</f>
        <v/>
      </c>
      <c r="P405" s="114" t="str">
        <f t="shared" si="18"/>
        <v/>
      </c>
      <c r="Q405" s="115" t="str">
        <f t="shared" si="19"/>
        <v/>
      </c>
      <c r="R405" s="15" t="str">
        <f t="shared" si="20"/>
        <v/>
      </c>
      <c r="S405" s="31"/>
      <c r="T405" s="116"/>
      <c r="U405" s="116"/>
      <c r="V405" s="30"/>
    </row>
    <row r="406" spans="2:22">
      <c r="B406" s="105"/>
      <c r="C406" s="102"/>
      <c r="D406" s="100" t="str">
        <f>IFERROR(INDEX('Equipment List'!$B$2:$B$2038,MATCH(E406,'Equipment List'!$A$2:$A$2038,0)),"")</f>
        <v/>
      </c>
      <c r="E406" s="119"/>
      <c r="F406" s="111"/>
      <c r="G406" s="105"/>
      <c r="H406" s="165"/>
      <c r="I406" s="166"/>
      <c r="J406" s="167"/>
      <c r="K406" s="103"/>
      <c r="L406" s="103"/>
      <c r="M406" s="103"/>
      <c r="N406" s="103"/>
      <c r="O406" s="113" t="str" cm="1">
        <f t="array" ref="O406">IFERROR(INDEX($D$12:$D$1000,MATCH(0,COUNTIF($O$11:O405,$D$12:$D$1000&amp;"")+IF($D$12:$D$1000="",1,0),0)),"")</f>
        <v/>
      </c>
      <c r="P406" s="114" t="str">
        <f t="shared" si="18"/>
        <v/>
      </c>
      <c r="Q406" s="115" t="str">
        <f t="shared" si="19"/>
        <v/>
      </c>
      <c r="R406" s="15" t="str">
        <f t="shared" si="20"/>
        <v/>
      </c>
      <c r="S406" s="31"/>
      <c r="T406" s="116"/>
      <c r="U406" s="116"/>
      <c r="V406" s="30"/>
    </row>
    <row r="407" spans="2:22">
      <c r="B407" s="105"/>
      <c r="C407" s="102"/>
      <c r="D407" s="100" t="str">
        <f>IFERROR(INDEX('Equipment List'!$B$2:$B$2038,MATCH(E407,'Equipment List'!$A$2:$A$2038,0)),"")</f>
        <v/>
      </c>
      <c r="E407" s="119"/>
      <c r="F407" s="111"/>
      <c r="G407" s="105"/>
      <c r="H407" s="165"/>
      <c r="I407" s="166"/>
      <c r="J407" s="167"/>
      <c r="K407" s="103"/>
      <c r="L407" s="103"/>
      <c r="M407" s="103"/>
      <c r="N407" s="103"/>
      <c r="O407" s="113" t="str" cm="1">
        <f t="array" ref="O407">IFERROR(INDEX($D$12:$D$1000,MATCH(0,COUNTIF($O$11:O406,$D$12:$D$1000&amp;"")+IF($D$12:$D$1000="",1,0),0)),"")</f>
        <v/>
      </c>
      <c r="P407" s="114" t="str">
        <f t="shared" si="18"/>
        <v/>
      </c>
      <c r="Q407" s="115" t="str">
        <f t="shared" si="19"/>
        <v/>
      </c>
      <c r="R407" s="15" t="str">
        <f t="shared" si="20"/>
        <v/>
      </c>
      <c r="S407" s="31"/>
      <c r="T407" s="116"/>
      <c r="U407" s="116"/>
      <c r="V407" s="30"/>
    </row>
    <row r="408" spans="2:22">
      <c r="B408" s="105"/>
      <c r="C408" s="102"/>
      <c r="D408" s="100" t="str">
        <f>IFERROR(INDEX('Equipment List'!$B$2:$B$2038,MATCH(E408,'Equipment List'!$A$2:$A$2038,0)),"")</f>
        <v/>
      </c>
      <c r="E408" s="119"/>
      <c r="F408" s="111"/>
      <c r="G408" s="105"/>
      <c r="H408" s="165"/>
      <c r="I408" s="166"/>
      <c r="J408" s="167"/>
      <c r="K408" s="103"/>
      <c r="L408" s="103"/>
      <c r="M408" s="103"/>
      <c r="N408" s="103"/>
      <c r="O408" s="113" t="str" cm="1">
        <f t="array" ref="O408">IFERROR(INDEX($D$12:$D$1000,MATCH(0,COUNTIF($O$11:O407,$D$12:$D$1000&amp;"")+IF($D$12:$D$1000="",1,0),0)),"")</f>
        <v/>
      </c>
      <c r="P408" s="114" t="str">
        <f t="shared" si="18"/>
        <v/>
      </c>
      <c r="Q408" s="115" t="str">
        <f t="shared" si="19"/>
        <v/>
      </c>
      <c r="R408" s="15" t="str">
        <f t="shared" si="20"/>
        <v/>
      </c>
      <c r="S408" s="31"/>
      <c r="T408" s="116"/>
      <c r="U408" s="116"/>
      <c r="V408" s="30"/>
    </row>
    <row r="409" spans="2:22">
      <c r="B409" s="105"/>
      <c r="C409" s="102"/>
      <c r="D409" s="100" t="str">
        <f>IFERROR(INDEX('Equipment List'!$B$2:$B$2038,MATCH(E409,'Equipment List'!$A$2:$A$2038,0)),"")</f>
        <v/>
      </c>
      <c r="E409" s="119"/>
      <c r="F409" s="111"/>
      <c r="G409" s="105"/>
      <c r="H409" s="165"/>
      <c r="I409" s="166"/>
      <c r="J409" s="167"/>
      <c r="K409" s="103"/>
      <c r="L409" s="103"/>
      <c r="M409" s="103"/>
      <c r="N409" s="103"/>
      <c r="O409" s="113" t="str" cm="1">
        <f t="array" ref="O409">IFERROR(INDEX($D$12:$D$1000,MATCH(0,COUNTIF($O$11:O408,$D$12:$D$1000&amp;"")+IF($D$12:$D$1000="",1,0),0)),"")</f>
        <v/>
      </c>
      <c r="P409" s="114" t="str">
        <f t="shared" si="18"/>
        <v/>
      </c>
      <c r="Q409" s="115" t="str">
        <f t="shared" si="19"/>
        <v/>
      </c>
      <c r="R409" s="15" t="str">
        <f t="shared" si="20"/>
        <v/>
      </c>
      <c r="S409" s="31"/>
      <c r="T409" s="116"/>
      <c r="U409" s="116"/>
      <c r="V409" s="30"/>
    </row>
    <row r="410" spans="2:22">
      <c r="B410" s="105"/>
      <c r="C410" s="102"/>
      <c r="D410" s="100" t="str">
        <f>IFERROR(INDEX('Equipment List'!$B$2:$B$2038,MATCH(E410,'Equipment List'!$A$2:$A$2038,0)),"")</f>
        <v/>
      </c>
      <c r="E410" s="119"/>
      <c r="F410" s="111"/>
      <c r="G410" s="105"/>
      <c r="H410" s="165"/>
      <c r="I410" s="166"/>
      <c r="J410" s="167"/>
      <c r="K410" s="103"/>
      <c r="L410" s="103"/>
      <c r="M410" s="103"/>
      <c r="N410" s="103"/>
      <c r="O410" s="113" t="str" cm="1">
        <f t="array" ref="O410">IFERROR(INDEX($D$12:$D$1000,MATCH(0,COUNTIF($O$11:O409,$D$12:$D$1000&amp;"")+IF($D$12:$D$1000="",1,0),0)),"")</f>
        <v/>
      </c>
      <c r="P410" s="114" t="str">
        <f t="shared" si="18"/>
        <v/>
      </c>
      <c r="Q410" s="115" t="str">
        <f t="shared" si="19"/>
        <v/>
      </c>
      <c r="R410" s="15" t="str">
        <f t="shared" si="20"/>
        <v/>
      </c>
      <c r="S410" s="31"/>
      <c r="T410" s="116"/>
      <c r="U410" s="116"/>
      <c r="V410" s="30"/>
    </row>
    <row r="411" spans="2:22">
      <c r="B411" s="105"/>
      <c r="C411" s="102"/>
      <c r="D411" s="100" t="str">
        <f>IFERROR(INDEX('Equipment List'!$B$2:$B$2038,MATCH(E411,'Equipment List'!$A$2:$A$2038,0)),"")</f>
        <v/>
      </c>
      <c r="E411" s="119"/>
      <c r="F411" s="111"/>
      <c r="G411" s="105"/>
      <c r="H411" s="165"/>
      <c r="I411" s="166"/>
      <c r="J411" s="167"/>
      <c r="K411" s="103"/>
      <c r="L411" s="103"/>
      <c r="M411" s="103"/>
      <c r="N411" s="103"/>
      <c r="O411" s="113" t="str" cm="1">
        <f t="array" ref="O411">IFERROR(INDEX($D$12:$D$1000,MATCH(0,COUNTIF($O$11:O410,$D$12:$D$1000&amp;"")+IF($D$12:$D$1000="",1,0),0)),"")</f>
        <v/>
      </c>
      <c r="P411" s="114" t="str">
        <f t="shared" si="18"/>
        <v/>
      </c>
      <c r="Q411" s="115" t="str">
        <f t="shared" si="19"/>
        <v/>
      </c>
      <c r="R411" s="15" t="str">
        <f t="shared" si="20"/>
        <v/>
      </c>
      <c r="S411" s="31"/>
      <c r="T411" s="116"/>
      <c r="U411" s="116"/>
      <c r="V411" s="30"/>
    </row>
    <row r="412" spans="2:22">
      <c r="B412" s="105"/>
      <c r="C412" s="102"/>
      <c r="D412" s="100" t="str">
        <f>IFERROR(INDEX('Equipment List'!$B$2:$B$2038,MATCH(E412,'Equipment List'!$A$2:$A$2038,0)),"")</f>
        <v/>
      </c>
      <c r="E412" s="119"/>
      <c r="F412" s="111"/>
      <c r="G412" s="105"/>
      <c r="H412" s="165"/>
      <c r="I412" s="166"/>
      <c r="J412" s="167"/>
      <c r="K412" s="103"/>
      <c r="L412" s="103"/>
      <c r="M412" s="103"/>
      <c r="N412" s="103"/>
      <c r="O412" s="113" t="str" cm="1">
        <f t="array" ref="O412">IFERROR(INDEX($D$12:$D$1000,MATCH(0,COUNTIF($O$11:O411,$D$12:$D$1000&amp;"")+IF($D$12:$D$1000="",1,0),0)),"")</f>
        <v/>
      </c>
      <c r="P412" s="114" t="str">
        <f t="shared" si="18"/>
        <v/>
      </c>
      <c r="Q412" s="115" t="str">
        <f t="shared" si="19"/>
        <v/>
      </c>
      <c r="R412" s="15" t="str">
        <f t="shared" si="20"/>
        <v/>
      </c>
      <c r="S412" s="31"/>
      <c r="T412" s="116"/>
      <c r="U412" s="116"/>
      <c r="V412" s="30"/>
    </row>
    <row r="413" spans="2:22">
      <c r="B413" s="105"/>
      <c r="C413" s="102"/>
      <c r="D413" s="100" t="str">
        <f>IFERROR(INDEX('Equipment List'!$B$2:$B$2038,MATCH(E413,'Equipment List'!$A$2:$A$2038,0)),"")</f>
        <v/>
      </c>
      <c r="E413" s="119"/>
      <c r="F413" s="111"/>
      <c r="G413" s="105"/>
      <c r="H413" s="165"/>
      <c r="I413" s="166"/>
      <c r="J413" s="167"/>
      <c r="K413" s="103"/>
      <c r="L413" s="103"/>
      <c r="M413" s="103"/>
      <c r="N413" s="103"/>
      <c r="O413" s="113" t="str" cm="1">
        <f t="array" ref="O413">IFERROR(INDEX($D$12:$D$1000,MATCH(0,COUNTIF($O$11:O412,$D$12:$D$1000&amp;"")+IF($D$12:$D$1000="",1,0),0)),"")</f>
        <v/>
      </c>
      <c r="P413" s="114" t="str">
        <f t="shared" si="18"/>
        <v/>
      </c>
      <c r="Q413" s="115" t="str">
        <f t="shared" si="19"/>
        <v/>
      </c>
      <c r="R413" s="15" t="str">
        <f t="shared" si="20"/>
        <v/>
      </c>
      <c r="S413" s="31"/>
      <c r="T413" s="116"/>
      <c r="U413" s="116"/>
      <c r="V413" s="30"/>
    </row>
    <row r="414" spans="2:22">
      <c r="B414" s="105"/>
      <c r="C414" s="102"/>
      <c r="D414" s="100" t="str">
        <f>IFERROR(INDEX('Equipment List'!$B$2:$B$2038,MATCH(E414,'Equipment List'!$A$2:$A$2038,0)),"")</f>
        <v/>
      </c>
      <c r="E414" s="119"/>
      <c r="F414" s="111"/>
      <c r="G414" s="105"/>
      <c r="H414" s="165"/>
      <c r="I414" s="166"/>
      <c r="J414" s="167"/>
      <c r="K414" s="103"/>
      <c r="L414" s="103"/>
      <c r="M414" s="103"/>
      <c r="N414" s="103"/>
      <c r="O414" s="113" t="str" cm="1">
        <f t="array" ref="O414">IFERROR(INDEX($D$12:$D$1000,MATCH(0,COUNTIF($O$11:O413,$D$12:$D$1000&amp;"")+IF($D$12:$D$1000="",1,0),0)),"")</f>
        <v/>
      </c>
      <c r="P414" s="114" t="str">
        <f t="shared" si="18"/>
        <v/>
      </c>
      <c r="Q414" s="115" t="str">
        <f t="shared" si="19"/>
        <v/>
      </c>
      <c r="R414" s="15" t="str">
        <f t="shared" si="20"/>
        <v/>
      </c>
      <c r="S414" s="31"/>
      <c r="T414" s="116"/>
      <c r="U414" s="116"/>
      <c r="V414" s="30"/>
    </row>
    <row r="415" spans="2:22">
      <c r="B415" s="105"/>
      <c r="C415" s="102"/>
      <c r="D415" s="100" t="str">
        <f>IFERROR(INDEX('Equipment List'!$B$2:$B$2038,MATCH(E415,'Equipment List'!$A$2:$A$2038,0)),"")</f>
        <v/>
      </c>
      <c r="E415" s="119"/>
      <c r="F415" s="111"/>
      <c r="G415" s="105"/>
      <c r="H415" s="165"/>
      <c r="I415" s="166"/>
      <c r="J415" s="167"/>
      <c r="K415" s="103"/>
      <c r="L415" s="103"/>
      <c r="M415" s="103"/>
      <c r="N415" s="103"/>
      <c r="O415" s="113" t="str" cm="1">
        <f t="array" ref="O415">IFERROR(INDEX($D$12:$D$1000,MATCH(0,COUNTIF($O$11:O414,$D$12:$D$1000&amp;"")+IF($D$12:$D$1000="",1,0),0)),"")</f>
        <v/>
      </c>
      <c r="P415" s="114" t="str">
        <f t="shared" si="18"/>
        <v/>
      </c>
      <c r="Q415" s="115" t="str">
        <f t="shared" si="19"/>
        <v/>
      </c>
      <c r="R415" s="15" t="str">
        <f t="shared" si="20"/>
        <v/>
      </c>
      <c r="S415" s="31"/>
      <c r="T415" s="116"/>
      <c r="U415" s="116"/>
      <c r="V415" s="30"/>
    </row>
    <row r="416" spans="2:22">
      <c r="B416" s="105"/>
      <c r="C416" s="102"/>
      <c r="D416" s="100" t="str">
        <f>IFERROR(INDEX('Equipment List'!$B$2:$B$2038,MATCH(E416,'Equipment List'!$A$2:$A$2038,0)),"")</f>
        <v/>
      </c>
      <c r="E416" s="119"/>
      <c r="F416" s="111"/>
      <c r="G416" s="105"/>
      <c r="H416" s="165"/>
      <c r="I416" s="166"/>
      <c r="J416" s="167"/>
      <c r="K416" s="103"/>
      <c r="L416" s="103"/>
      <c r="M416" s="103"/>
      <c r="N416" s="103"/>
      <c r="O416" s="113" t="str" cm="1">
        <f t="array" ref="O416">IFERROR(INDEX($D$12:$D$1000,MATCH(0,COUNTIF($O$11:O415,$D$12:$D$1000&amp;"")+IF($D$12:$D$1000="",1,0),0)),"")</f>
        <v/>
      </c>
      <c r="P416" s="114" t="str">
        <f t="shared" si="18"/>
        <v/>
      </c>
      <c r="Q416" s="115" t="str">
        <f t="shared" si="19"/>
        <v/>
      </c>
      <c r="R416" s="15" t="str">
        <f t="shared" si="20"/>
        <v/>
      </c>
      <c r="S416" s="31"/>
      <c r="T416" s="116"/>
      <c r="U416" s="116"/>
      <c r="V416" s="30"/>
    </row>
    <row r="417" spans="2:22">
      <c r="B417" s="105"/>
      <c r="C417" s="102"/>
      <c r="D417" s="100" t="str">
        <f>IFERROR(INDEX('Equipment List'!$B$2:$B$2038,MATCH(E417,'Equipment List'!$A$2:$A$2038,0)),"")</f>
        <v/>
      </c>
      <c r="E417" s="119"/>
      <c r="F417" s="111"/>
      <c r="G417" s="105"/>
      <c r="H417" s="165"/>
      <c r="I417" s="166"/>
      <c r="J417" s="167"/>
      <c r="K417" s="103"/>
      <c r="L417" s="103"/>
      <c r="M417" s="103"/>
      <c r="N417" s="103"/>
      <c r="O417" s="113" t="str" cm="1">
        <f t="array" ref="O417">IFERROR(INDEX($D$12:$D$1000,MATCH(0,COUNTIF($O$11:O416,$D$12:$D$1000&amp;"")+IF($D$12:$D$1000="",1,0),0)),"")</f>
        <v/>
      </c>
      <c r="P417" s="114" t="str">
        <f t="shared" si="18"/>
        <v/>
      </c>
      <c r="Q417" s="115" t="str">
        <f t="shared" si="19"/>
        <v/>
      </c>
      <c r="R417" s="15" t="str">
        <f t="shared" si="20"/>
        <v/>
      </c>
      <c r="S417" s="31"/>
      <c r="T417" s="116"/>
      <c r="U417" s="116"/>
      <c r="V417" s="30"/>
    </row>
    <row r="418" spans="2:22">
      <c r="B418" s="105"/>
      <c r="C418" s="102"/>
      <c r="D418" s="100" t="str">
        <f>IFERROR(INDEX('Equipment List'!$B$2:$B$2038,MATCH(E418,'Equipment List'!$A$2:$A$2038,0)),"")</f>
        <v/>
      </c>
      <c r="E418" s="119"/>
      <c r="F418" s="111"/>
      <c r="G418" s="105"/>
      <c r="H418" s="165"/>
      <c r="I418" s="166"/>
      <c r="J418" s="167"/>
      <c r="K418" s="103"/>
      <c r="L418" s="103"/>
      <c r="M418" s="103"/>
      <c r="N418" s="103"/>
      <c r="O418" s="113" t="str" cm="1">
        <f t="array" ref="O418">IFERROR(INDEX($D$12:$D$1000,MATCH(0,COUNTIF($O$11:O417,$D$12:$D$1000&amp;"")+IF($D$12:$D$1000="",1,0),0)),"")</f>
        <v/>
      </c>
      <c r="P418" s="114" t="str">
        <f t="shared" si="18"/>
        <v/>
      </c>
      <c r="Q418" s="115" t="str">
        <f t="shared" si="19"/>
        <v/>
      </c>
      <c r="R418" s="15" t="str">
        <f t="shared" si="20"/>
        <v/>
      </c>
      <c r="S418" s="31"/>
      <c r="T418" s="116"/>
      <c r="U418" s="116"/>
      <c r="V418" s="30"/>
    </row>
    <row r="419" spans="2:22">
      <c r="B419" s="105"/>
      <c r="C419" s="102"/>
      <c r="D419" s="100" t="str">
        <f>IFERROR(INDEX('Equipment List'!$B$2:$B$2038,MATCH(E419,'Equipment List'!$A$2:$A$2038,0)),"")</f>
        <v/>
      </c>
      <c r="E419" s="119"/>
      <c r="F419" s="111"/>
      <c r="G419" s="105"/>
      <c r="H419" s="165"/>
      <c r="I419" s="166"/>
      <c r="J419" s="167"/>
      <c r="K419" s="103"/>
      <c r="L419" s="103"/>
      <c r="M419" s="103"/>
      <c r="N419" s="103"/>
      <c r="O419" s="113" t="str" cm="1">
        <f t="array" ref="O419">IFERROR(INDEX($D$12:$D$1000,MATCH(0,COUNTIF($O$11:O418,$D$12:$D$1000&amp;"")+IF($D$12:$D$1000="",1,0),0)),"")</f>
        <v/>
      </c>
      <c r="P419" s="114" t="str">
        <f t="shared" si="18"/>
        <v/>
      </c>
      <c r="Q419" s="115" t="str">
        <f t="shared" si="19"/>
        <v/>
      </c>
      <c r="R419" s="15" t="str">
        <f t="shared" si="20"/>
        <v/>
      </c>
      <c r="S419" s="31"/>
      <c r="T419" s="116"/>
      <c r="U419" s="116"/>
      <c r="V419" s="30"/>
    </row>
    <row r="420" spans="2:22">
      <c r="B420" s="105"/>
      <c r="C420" s="102"/>
      <c r="D420" s="100" t="str">
        <f>IFERROR(INDEX('Equipment List'!$B$2:$B$2038,MATCH(E420,'Equipment List'!$A$2:$A$2038,0)),"")</f>
        <v/>
      </c>
      <c r="E420" s="119"/>
      <c r="F420" s="111"/>
      <c r="G420" s="105"/>
      <c r="H420" s="165"/>
      <c r="I420" s="166"/>
      <c r="J420" s="167"/>
      <c r="K420" s="103"/>
      <c r="L420" s="103"/>
      <c r="M420" s="103"/>
      <c r="N420" s="103"/>
      <c r="O420" s="113" t="str" cm="1">
        <f t="array" ref="O420">IFERROR(INDEX($D$12:$D$1000,MATCH(0,COUNTIF($O$11:O419,$D$12:$D$1000&amp;"")+IF($D$12:$D$1000="",1,0),0)),"")</f>
        <v/>
      </c>
      <c r="P420" s="114" t="str">
        <f t="shared" si="18"/>
        <v/>
      </c>
      <c r="Q420" s="115" t="str">
        <f t="shared" si="19"/>
        <v/>
      </c>
      <c r="R420" s="15" t="str">
        <f t="shared" si="20"/>
        <v/>
      </c>
      <c r="S420" s="31"/>
      <c r="T420" s="116"/>
      <c r="U420" s="116"/>
      <c r="V420" s="30"/>
    </row>
    <row r="421" spans="2:22">
      <c r="B421" s="105"/>
      <c r="C421" s="102"/>
      <c r="D421" s="100" t="str">
        <f>IFERROR(INDEX('Equipment List'!$B$2:$B$2038,MATCH(E421,'Equipment List'!$A$2:$A$2038,0)),"")</f>
        <v/>
      </c>
      <c r="E421" s="119"/>
      <c r="F421" s="111"/>
      <c r="G421" s="105"/>
      <c r="H421" s="165"/>
      <c r="I421" s="166"/>
      <c r="J421" s="167"/>
      <c r="K421" s="103"/>
      <c r="L421" s="103"/>
      <c r="M421" s="103"/>
      <c r="N421" s="103"/>
      <c r="O421" s="113" t="str" cm="1">
        <f t="array" ref="O421">IFERROR(INDEX($D$12:$D$1000,MATCH(0,COUNTIF($O$11:O420,$D$12:$D$1000&amp;"")+IF($D$12:$D$1000="",1,0),0)),"")</f>
        <v/>
      </c>
      <c r="P421" s="114" t="str">
        <f t="shared" si="18"/>
        <v/>
      </c>
      <c r="Q421" s="115" t="str">
        <f t="shared" si="19"/>
        <v/>
      </c>
      <c r="R421" s="15" t="str">
        <f t="shared" si="20"/>
        <v/>
      </c>
      <c r="S421" s="31"/>
      <c r="T421" s="116"/>
      <c r="U421" s="116"/>
      <c r="V421" s="30"/>
    </row>
    <row r="422" spans="2:22">
      <c r="B422" s="105"/>
      <c r="C422" s="102"/>
      <c r="D422" s="100" t="str">
        <f>IFERROR(INDEX('Equipment List'!$B$2:$B$2038,MATCH(E422,'Equipment List'!$A$2:$A$2038,0)),"")</f>
        <v/>
      </c>
      <c r="E422" s="119"/>
      <c r="F422" s="111"/>
      <c r="G422" s="105"/>
      <c r="H422" s="165"/>
      <c r="I422" s="166"/>
      <c r="J422" s="167"/>
      <c r="K422" s="103"/>
      <c r="L422" s="103"/>
      <c r="M422" s="103"/>
      <c r="N422" s="103"/>
      <c r="O422" s="113" t="str" cm="1">
        <f t="array" ref="O422">IFERROR(INDEX($D$12:$D$1000,MATCH(0,COUNTIF($O$11:O421,$D$12:$D$1000&amp;"")+IF($D$12:$D$1000="",1,0),0)),"")</f>
        <v/>
      </c>
      <c r="P422" s="114" t="str">
        <f t="shared" si="18"/>
        <v/>
      </c>
      <c r="Q422" s="115" t="str">
        <f t="shared" si="19"/>
        <v/>
      </c>
      <c r="R422" s="15" t="str">
        <f t="shared" si="20"/>
        <v/>
      </c>
      <c r="S422" s="31"/>
      <c r="T422" s="116"/>
      <c r="U422" s="116"/>
      <c r="V422" s="30"/>
    </row>
    <row r="423" spans="2:22">
      <c r="B423" s="105"/>
      <c r="C423" s="102"/>
      <c r="D423" s="100" t="str">
        <f>IFERROR(INDEX('Equipment List'!$B$2:$B$2038,MATCH(E423,'Equipment List'!$A$2:$A$2038,0)),"")</f>
        <v/>
      </c>
      <c r="E423" s="119"/>
      <c r="F423" s="111"/>
      <c r="G423" s="105"/>
      <c r="H423" s="165"/>
      <c r="I423" s="166"/>
      <c r="J423" s="167"/>
      <c r="K423" s="103"/>
      <c r="L423" s="103"/>
      <c r="M423" s="103"/>
      <c r="N423" s="103"/>
      <c r="O423" s="113" t="str" cm="1">
        <f t="array" ref="O423">IFERROR(INDEX($D$12:$D$1000,MATCH(0,COUNTIF($O$11:O422,$D$12:$D$1000&amp;"")+IF($D$12:$D$1000="",1,0),0)),"")</f>
        <v/>
      </c>
      <c r="P423" s="114" t="str">
        <f t="shared" si="18"/>
        <v/>
      </c>
      <c r="Q423" s="115" t="str">
        <f t="shared" si="19"/>
        <v/>
      </c>
      <c r="R423" s="15" t="str">
        <f t="shared" si="20"/>
        <v/>
      </c>
      <c r="S423" s="31"/>
      <c r="T423" s="116"/>
      <c r="U423" s="116"/>
      <c r="V423" s="30"/>
    </row>
    <row r="424" spans="2:22">
      <c r="B424" s="105"/>
      <c r="C424" s="102"/>
      <c r="D424" s="100" t="str">
        <f>IFERROR(INDEX('Equipment List'!$B$2:$B$2038,MATCH(E424,'Equipment List'!$A$2:$A$2038,0)),"")</f>
        <v/>
      </c>
      <c r="E424" s="119"/>
      <c r="F424" s="111"/>
      <c r="G424" s="105"/>
      <c r="H424" s="165"/>
      <c r="I424" s="166"/>
      <c r="J424" s="167"/>
      <c r="K424" s="103"/>
      <c r="L424" s="103"/>
      <c r="M424" s="103"/>
      <c r="N424" s="103"/>
      <c r="O424" s="113" t="str" cm="1">
        <f t="array" ref="O424">IFERROR(INDEX($D$12:$D$1000,MATCH(0,COUNTIF($O$11:O423,$D$12:$D$1000&amp;"")+IF($D$12:$D$1000="",1,0),0)),"")</f>
        <v/>
      </c>
      <c r="P424" s="114" t="str">
        <f t="shared" si="18"/>
        <v/>
      </c>
      <c r="Q424" s="115" t="str">
        <f t="shared" si="19"/>
        <v/>
      </c>
      <c r="R424" s="15" t="str">
        <f t="shared" si="20"/>
        <v/>
      </c>
      <c r="S424" s="31"/>
      <c r="T424" s="116"/>
      <c r="U424" s="116"/>
      <c r="V424" s="30"/>
    </row>
    <row r="425" spans="2:22">
      <c r="B425" s="105"/>
      <c r="C425" s="102"/>
      <c r="D425" s="100" t="str">
        <f>IFERROR(INDEX('Equipment List'!$B$2:$B$2038,MATCH(E425,'Equipment List'!$A$2:$A$2038,0)),"")</f>
        <v/>
      </c>
      <c r="E425" s="119"/>
      <c r="F425" s="111"/>
      <c r="G425" s="105"/>
      <c r="H425" s="165"/>
      <c r="I425" s="166"/>
      <c r="J425" s="167"/>
      <c r="K425" s="103"/>
      <c r="L425" s="103"/>
      <c r="M425" s="103"/>
      <c r="N425" s="103"/>
      <c r="O425" s="113" t="str" cm="1">
        <f t="array" ref="O425">IFERROR(INDEX($D$12:$D$1000,MATCH(0,COUNTIF($O$11:O424,$D$12:$D$1000&amp;"")+IF($D$12:$D$1000="",1,0),0)),"")</f>
        <v/>
      </c>
      <c r="P425" s="114" t="str">
        <f t="shared" si="18"/>
        <v/>
      </c>
      <c r="Q425" s="115" t="str">
        <f t="shared" si="19"/>
        <v/>
      </c>
      <c r="R425" s="15" t="str">
        <f t="shared" si="20"/>
        <v/>
      </c>
      <c r="S425" s="31"/>
      <c r="T425" s="116"/>
      <c r="U425" s="116"/>
      <c r="V425" s="30"/>
    </row>
    <row r="426" spans="2:22">
      <c r="B426" s="105"/>
      <c r="C426" s="102"/>
      <c r="D426" s="100" t="str">
        <f>IFERROR(INDEX('Equipment List'!$B$2:$B$2038,MATCH(E426,'Equipment List'!$A$2:$A$2038,0)),"")</f>
        <v/>
      </c>
      <c r="E426" s="119"/>
      <c r="F426" s="111"/>
      <c r="G426" s="105"/>
      <c r="H426" s="165"/>
      <c r="I426" s="166"/>
      <c r="J426" s="167"/>
      <c r="K426" s="103"/>
      <c r="L426" s="103"/>
      <c r="M426" s="103"/>
      <c r="N426" s="103"/>
      <c r="O426" s="113" t="str" cm="1">
        <f t="array" ref="O426">IFERROR(INDEX($D$12:$D$1000,MATCH(0,COUNTIF($O$11:O425,$D$12:$D$1000&amp;"")+IF($D$12:$D$1000="",1,0),0)),"")</f>
        <v/>
      </c>
      <c r="P426" s="114" t="str">
        <f t="shared" si="18"/>
        <v/>
      </c>
      <c r="Q426" s="115" t="str">
        <f t="shared" si="19"/>
        <v/>
      </c>
      <c r="R426" s="15" t="str">
        <f t="shared" si="20"/>
        <v/>
      </c>
      <c r="S426" s="31"/>
      <c r="T426" s="116"/>
      <c r="U426" s="116"/>
      <c r="V426" s="30"/>
    </row>
    <row r="427" spans="2:22">
      <c r="B427" s="105"/>
      <c r="C427" s="102"/>
      <c r="D427" s="100" t="str">
        <f>IFERROR(INDEX('Equipment List'!$B$2:$B$2038,MATCH(E427,'Equipment List'!$A$2:$A$2038,0)),"")</f>
        <v/>
      </c>
      <c r="E427" s="119"/>
      <c r="F427" s="111"/>
      <c r="G427" s="105"/>
      <c r="H427" s="165"/>
      <c r="I427" s="166"/>
      <c r="J427" s="167"/>
      <c r="K427" s="103"/>
      <c r="L427" s="103"/>
      <c r="M427" s="103"/>
      <c r="N427" s="103"/>
      <c r="O427" s="113" t="str" cm="1">
        <f t="array" ref="O427">IFERROR(INDEX($D$12:$D$1000,MATCH(0,COUNTIF($O$11:O426,$D$12:$D$1000&amp;"")+IF($D$12:$D$1000="",1,0),0)),"")</f>
        <v/>
      </c>
      <c r="P427" s="114" t="str">
        <f t="shared" si="18"/>
        <v/>
      </c>
      <c r="Q427" s="115" t="str">
        <f t="shared" si="19"/>
        <v/>
      </c>
      <c r="R427" s="15" t="str">
        <f t="shared" si="20"/>
        <v/>
      </c>
      <c r="S427" s="31"/>
      <c r="T427" s="116"/>
      <c r="U427" s="116"/>
      <c r="V427" s="30"/>
    </row>
    <row r="428" spans="2:22">
      <c r="B428" s="105"/>
      <c r="C428" s="102"/>
      <c r="D428" s="100" t="str">
        <f>IFERROR(INDEX('Equipment List'!$B$2:$B$2038,MATCH(E428,'Equipment List'!$A$2:$A$2038,0)),"")</f>
        <v/>
      </c>
      <c r="E428" s="119"/>
      <c r="F428" s="111"/>
      <c r="G428" s="105"/>
      <c r="H428" s="165"/>
      <c r="I428" s="166"/>
      <c r="J428" s="167"/>
      <c r="K428" s="103"/>
      <c r="L428" s="103"/>
      <c r="M428" s="103"/>
      <c r="N428" s="103"/>
      <c r="O428" s="113" t="str" cm="1">
        <f t="array" ref="O428">IFERROR(INDEX($D$12:$D$1000,MATCH(0,COUNTIF($O$11:O427,$D$12:$D$1000&amp;"")+IF($D$12:$D$1000="",1,0),0)),"")</f>
        <v/>
      </c>
      <c r="P428" s="114" t="str">
        <f t="shared" si="18"/>
        <v/>
      </c>
      <c r="Q428" s="115" t="str">
        <f t="shared" si="19"/>
        <v/>
      </c>
      <c r="R428" s="15" t="str">
        <f t="shared" si="20"/>
        <v/>
      </c>
      <c r="S428" s="31"/>
      <c r="T428" s="116"/>
      <c r="U428" s="116"/>
      <c r="V428" s="30"/>
    </row>
    <row r="429" spans="2:22">
      <c r="B429" s="105"/>
      <c r="C429" s="102"/>
      <c r="D429" s="100" t="str">
        <f>IFERROR(INDEX('Equipment List'!$B$2:$B$2038,MATCH(E429,'Equipment List'!$A$2:$A$2038,0)),"")</f>
        <v/>
      </c>
      <c r="E429" s="119"/>
      <c r="F429" s="111"/>
      <c r="G429" s="105"/>
      <c r="H429" s="165"/>
      <c r="I429" s="166"/>
      <c r="J429" s="167"/>
      <c r="K429" s="103"/>
      <c r="L429" s="103"/>
      <c r="M429" s="103"/>
      <c r="N429" s="103"/>
      <c r="O429" s="113" t="str" cm="1">
        <f t="array" ref="O429">IFERROR(INDEX($D$12:$D$1000,MATCH(0,COUNTIF($O$11:O428,$D$12:$D$1000&amp;"")+IF($D$12:$D$1000="",1,0),0)),"")</f>
        <v/>
      </c>
      <c r="P429" s="114" t="str">
        <f t="shared" si="18"/>
        <v/>
      </c>
      <c r="Q429" s="115" t="str">
        <f t="shared" si="19"/>
        <v/>
      </c>
      <c r="R429" s="15" t="str">
        <f t="shared" si="20"/>
        <v/>
      </c>
      <c r="S429" s="31"/>
      <c r="T429" s="116"/>
      <c r="U429" s="116"/>
      <c r="V429" s="30"/>
    </row>
    <row r="430" spans="2:22">
      <c r="B430" s="105"/>
      <c r="C430" s="102"/>
      <c r="D430" s="100" t="str">
        <f>IFERROR(INDEX('Equipment List'!$B$2:$B$2038,MATCH(E430,'Equipment List'!$A$2:$A$2038,0)),"")</f>
        <v/>
      </c>
      <c r="E430" s="119"/>
      <c r="F430" s="111"/>
      <c r="G430" s="105"/>
      <c r="H430" s="165"/>
      <c r="I430" s="166"/>
      <c r="J430" s="167"/>
      <c r="K430" s="103"/>
      <c r="L430" s="103"/>
      <c r="M430" s="103"/>
      <c r="N430" s="103"/>
      <c r="O430" s="113" t="str" cm="1">
        <f t="array" ref="O430">IFERROR(INDEX($D$12:$D$1000,MATCH(0,COUNTIF($O$11:O429,$D$12:$D$1000&amp;"")+IF($D$12:$D$1000="",1,0),0)),"")</f>
        <v/>
      </c>
      <c r="P430" s="114" t="str">
        <f t="shared" si="18"/>
        <v/>
      </c>
      <c r="Q430" s="115" t="str">
        <f t="shared" si="19"/>
        <v/>
      </c>
      <c r="R430" s="15" t="str">
        <f t="shared" si="20"/>
        <v/>
      </c>
      <c r="S430" s="31"/>
      <c r="T430" s="116"/>
      <c r="U430" s="116"/>
      <c r="V430" s="30"/>
    </row>
    <row r="431" spans="2:22">
      <c r="B431" s="105"/>
      <c r="C431" s="102"/>
      <c r="D431" s="100" t="str">
        <f>IFERROR(INDEX('Equipment List'!$B$2:$B$2038,MATCH(E431,'Equipment List'!$A$2:$A$2038,0)),"")</f>
        <v/>
      </c>
      <c r="E431" s="119"/>
      <c r="F431" s="111"/>
      <c r="G431" s="105"/>
      <c r="H431" s="165"/>
      <c r="I431" s="166"/>
      <c r="J431" s="167"/>
      <c r="K431" s="103"/>
      <c r="L431" s="103"/>
      <c r="M431" s="103"/>
      <c r="N431" s="103"/>
      <c r="O431" s="113" t="str" cm="1">
        <f t="array" ref="O431">IFERROR(INDEX($D$12:$D$1000,MATCH(0,COUNTIF($O$11:O430,$D$12:$D$1000&amp;"")+IF($D$12:$D$1000="",1,0),0)),"")</f>
        <v/>
      </c>
      <c r="P431" s="114" t="str">
        <f t="shared" si="18"/>
        <v/>
      </c>
      <c r="Q431" s="115" t="str">
        <f t="shared" si="19"/>
        <v/>
      </c>
      <c r="R431" s="15" t="str">
        <f t="shared" si="20"/>
        <v/>
      </c>
      <c r="S431" s="31"/>
      <c r="T431" s="116"/>
      <c r="U431" s="116"/>
      <c r="V431" s="30"/>
    </row>
    <row r="432" spans="2:22">
      <c r="B432" s="105"/>
      <c r="C432" s="102"/>
      <c r="D432" s="100" t="str">
        <f>IFERROR(INDEX('Equipment List'!$B$2:$B$2038,MATCH(E432,'Equipment List'!$A$2:$A$2038,0)),"")</f>
        <v/>
      </c>
      <c r="E432" s="119"/>
      <c r="F432" s="111"/>
      <c r="G432" s="105"/>
      <c r="H432" s="165"/>
      <c r="I432" s="166"/>
      <c r="J432" s="167"/>
      <c r="K432" s="103"/>
      <c r="L432" s="103"/>
      <c r="M432" s="103"/>
      <c r="N432" s="103"/>
      <c r="O432" s="113" t="str" cm="1">
        <f t="array" ref="O432">IFERROR(INDEX($D$12:$D$1000,MATCH(0,COUNTIF($O$11:O431,$D$12:$D$1000&amp;"")+IF($D$12:$D$1000="",1,0),0)),"")</f>
        <v/>
      </c>
      <c r="P432" s="114" t="str">
        <f t="shared" si="18"/>
        <v/>
      </c>
      <c r="Q432" s="115" t="str">
        <f t="shared" si="19"/>
        <v/>
      </c>
      <c r="R432" s="15" t="str">
        <f t="shared" si="20"/>
        <v/>
      </c>
      <c r="S432" s="31"/>
      <c r="T432" s="116"/>
      <c r="U432" s="116"/>
      <c r="V432" s="30"/>
    </row>
    <row r="433" spans="2:22">
      <c r="B433" s="105"/>
      <c r="C433" s="102"/>
      <c r="D433" s="100" t="str">
        <f>IFERROR(INDEX('Equipment List'!$B$2:$B$2038,MATCH(E433,'Equipment List'!$A$2:$A$2038,0)),"")</f>
        <v/>
      </c>
      <c r="E433" s="119"/>
      <c r="F433" s="111"/>
      <c r="G433" s="105"/>
      <c r="H433" s="165"/>
      <c r="I433" s="166"/>
      <c r="J433" s="167"/>
      <c r="K433" s="103"/>
      <c r="L433" s="103"/>
      <c r="M433" s="103"/>
      <c r="N433" s="103"/>
      <c r="O433" s="113" t="str" cm="1">
        <f t="array" ref="O433">IFERROR(INDEX($D$12:$D$1000,MATCH(0,COUNTIF($O$11:O432,$D$12:$D$1000&amp;"")+IF($D$12:$D$1000="",1,0),0)),"")</f>
        <v/>
      </c>
      <c r="P433" s="114" t="str">
        <f t="shared" si="18"/>
        <v/>
      </c>
      <c r="Q433" s="115" t="str">
        <f t="shared" si="19"/>
        <v/>
      </c>
      <c r="R433" s="15" t="str">
        <f t="shared" si="20"/>
        <v/>
      </c>
      <c r="S433" s="31"/>
      <c r="T433" s="116"/>
      <c r="U433" s="116"/>
      <c r="V433" s="30"/>
    </row>
    <row r="434" spans="2:22">
      <c r="B434" s="105"/>
      <c r="C434" s="102"/>
      <c r="D434" s="100" t="str">
        <f>IFERROR(INDEX('Equipment List'!$B$2:$B$2038,MATCH(E434,'Equipment List'!$A$2:$A$2038,0)),"")</f>
        <v/>
      </c>
      <c r="E434" s="119"/>
      <c r="F434" s="111"/>
      <c r="G434" s="105"/>
      <c r="H434" s="165"/>
      <c r="I434" s="166"/>
      <c r="J434" s="167"/>
      <c r="K434" s="103"/>
      <c r="L434" s="103"/>
      <c r="M434" s="103"/>
      <c r="N434" s="103"/>
      <c r="O434" s="113" t="str" cm="1">
        <f t="array" ref="O434">IFERROR(INDEX($D$12:$D$1000,MATCH(0,COUNTIF($O$11:O433,$D$12:$D$1000&amp;"")+IF($D$12:$D$1000="",1,0),0)),"")</f>
        <v/>
      </c>
      <c r="P434" s="114" t="str">
        <f t="shared" si="18"/>
        <v/>
      </c>
      <c r="Q434" s="115" t="str">
        <f t="shared" si="19"/>
        <v/>
      </c>
      <c r="R434" s="15" t="str">
        <f t="shared" si="20"/>
        <v/>
      </c>
      <c r="S434" s="31"/>
      <c r="T434" s="116"/>
      <c r="U434" s="116"/>
      <c r="V434" s="30"/>
    </row>
    <row r="435" spans="2:22">
      <c r="B435" s="105"/>
      <c r="C435" s="102"/>
      <c r="D435" s="100" t="str">
        <f>IFERROR(INDEX('Equipment List'!$B$2:$B$2038,MATCH(E435,'Equipment List'!$A$2:$A$2038,0)),"")</f>
        <v/>
      </c>
      <c r="E435" s="119"/>
      <c r="F435" s="111"/>
      <c r="G435" s="105"/>
      <c r="H435" s="165"/>
      <c r="I435" s="166"/>
      <c r="J435" s="167"/>
      <c r="K435" s="103"/>
      <c r="L435" s="103"/>
      <c r="M435" s="103"/>
      <c r="N435" s="103"/>
      <c r="O435" s="113" t="str" cm="1">
        <f t="array" ref="O435">IFERROR(INDEX($D$12:$D$1000,MATCH(0,COUNTIF($O$11:O434,$D$12:$D$1000&amp;"")+IF($D$12:$D$1000="",1,0),0)),"")</f>
        <v/>
      </c>
      <c r="P435" s="114" t="str">
        <f t="shared" si="18"/>
        <v/>
      </c>
      <c r="Q435" s="115" t="str">
        <f t="shared" si="19"/>
        <v/>
      </c>
      <c r="R435" s="15" t="str">
        <f t="shared" si="20"/>
        <v/>
      </c>
      <c r="S435" s="31"/>
      <c r="T435" s="116"/>
      <c r="U435" s="116"/>
      <c r="V435" s="30"/>
    </row>
    <row r="436" spans="2:22">
      <c r="B436" s="105"/>
      <c r="C436" s="102"/>
      <c r="D436" s="100" t="str">
        <f>IFERROR(INDEX('Equipment List'!$B$2:$B$2038,MATCH(E436,'Equipment List'!$A$2:$A$2038,0)),"")</f>
        <v/>
      </c>
      <c r="E436" s="119"/>
      <c r="F436" s="111"/>
      <c r="G436" s="105"/>
      <c r="H436" s="165"/>
      <c r="I436" s="166"/>
      <c r="J436" s="167"/>
      <c r="K436" s="103"/>
      <c r="L436" s="103"/>
      <c r="M436" s="103"/>
      <c r="N436" s="103"/>
      <c r="O436" s="113" t="str" cm="1">
        <f t="array" ref="O436">IFERROR(INDEX($D$12:$D$1000,MATCH(0,COUNTIF($O$11:O435,$D$12:$D$1000&amp;"")+IF($D$12:$D$1000="",1,0),0)),"")</f>
        <v/>
      </c>
      <c r="P436" s="114" t="str">
        <f t="shared" si="18"/>
        <v/>
      </c>
      <c r="Q436" s="115" t="str">
        <f t="shared" si="19"/>
        <v/>
      </c>
      <c r="R436" s="15" t="str">
        <f t="shared" si="20"/>
        <v/>
      </c>
      <c r="S436" s="31"/>
      <c r="T436" s="116"/>
      <c r="U436" s="116"/>
      <c r="V436" s="30"/>
    </row>
    <row r="437" spans="2:22">
      <c r="B437" s="105"/>
      <c r="C437" s="102"/>
      <c r="D437" s="100" t="str">
        <f>IFERROR(INDEX('Equipment List'!$B$2:$B$2038,MATCH(E437,'Equipment List'!$A$2:$A$2038,0)),"")</f>
        <v/>
      </c>
      <c r="E437" s="119"/>
      <c r="F437" s="111"/>
      <c r="G437" s="105"/>
      <c r="H437" s="165"/>
      <c r="I437" s="166"/>
      <c r="J437" s="167"/>
      <c r="K437" s="103"/>
      <c r="L437" s="103"/>
      <c r="M437" s="103"/>
      <c r="N437" s="103"/>
      <c r="O437" s="113" t="str" cm="1">
        <f t="array" ref="O437">IFERROR(INDEX($D$12:$D$1000,MATCH(0,COUNTIF($O$11:O436,$D$12:$D$1000&amp;"")+IF($D$12:$D$1000="",1,0),0)),"")</f>
        <v/>
      </c>
      <c r="P437" s="114" t="str">
        <f t="shared" si="18"/>
        <v/>
      </c>
      <c r="Q437" s="115" t="str">
        <f t="shared" si="19"/>
        <v/>
      </c>
      <c r="R437" s="15" t="str">
        <f t="shared" si="20"/>
        <v/>
      </c>
      <c r="S437" s="31"/>
      <c r="T437" s="116"/>
      <c r="U437" s="116"/>
      <c r="V437" s="30"/>
    </row>
    <row r="438" spans="2:22">
      <c r="B438" s="105"/>
      <c r="C438" s="102"/>
      <c r="D438" s="100" t="str">
        <f>IFERROR(INDEX('Equipment List'!$B$2:$B$2038,MATCH(E438,'Equipment List'!$A$2:$A$2038,0)),"")</f>
        <v/>
      </c>
      <c r="E438" s="119"/>
      <c r="F438" s="111"/>
      <c r="G438" s="105"/>
      <c r="H438" s="165"/>
      <c r="I438" s="166"/>
      <c r="J438" s="167"/>
      <c r="K438" s="103"/>
      <c r="L438" s="103"/>
      <c r="M438" s="103"/>
      <c r="N438" s="103"/>
      <c r="O438" s="113" t="str" cm="1">
        <f t="array" ref="O438">IFERROR(INDEX($D$12:$D$1000,MATCH(0,COUNTIF($O$11:O437,$D$12:$D$1000&amp;"")+IF($D$12:$D$1000="",1,0),0)),"")</f>
        <v/>
      </c>
      <c r="P438" s="114" t="str">
        <f t="shared" si="18"/>
        <v/>
      </c>
      <c r="Q438" s="115" t="str">
        <f t="shared" si="19"/>
        <v/>
      </c>
      <c r="R438" s="15" t="str">
        <f t="shared" si="20"/>
        <v/>
      </c>
      <c r="S438" s="31"/>
      <c r="T438" s="116"/>
      <c r="U438" s="116"/>
      <c r="V438" s="30"/>
    </row>
    <row r="439" spans="2:22">
      <c r="B439" s="105"/>
      <c r="C439" s="102"/>
      <c r="D439" s="100" t="str">
        <f>IFERROR(INDEX('Equipment List'!$B$2:$B$2038,MATCH(E439,'Equipment List'!$A$2:$A$2038,0)),"")</f>
        <v/>
      </c>
      <c r="E439" s="119"/>
      <c r="F439" s="111"/>
      <c r="G439" s="105"/>
      <c r="H439" s="165"/>
      <c r="I439" s="166"/>
      <c r="J439" s="167"/>
      <c r="K439" s="103"/>
      <c r="L439" s="103"/>
      <c r="M439" s="103"/>
      <c r="N439" s="103"/>
      <c r="O439" s="113" t="str" cm="1">
        <f t="array" ref="O439">IFERROR(INDEX($D$12:$D$1000,MATCH(0,COUNTIF($O$11:O438,$D$12:$D$1000&amp;"")+IF($D$12:$D$1000="",1,0),0)),"")</f>
        <v/>
      </c>
      <c r="P439" s="114" t="str">
        <f t="shared" si="18"/>
        <v/>
      </c>
      <c r="Q439" s="115" t="str">
        <f t="shared" si="19"/>
        <v/>
      </c>
      <c r="R439" s="15" t="str">
        <f t="shared" si="20"/>
        <v/>
      </c>
      <c r="S439" s="31"/>
      <c r="T439" s="116"/>
      <c r="U439" s="116"/>
      <c r="V439" s="30"/>
    </row>
    <row r="440" spans="2:22">
      <c r="B440" s="105"/>
      <c r="C440" s="102"/>
      <c r="D440" s="100" t="str">
        <f>IFERROR(INDEX('Equipment List'!$B$2:$B$2038,MATCH(E440,'Equipment List'!$A$2:$A$2038,0)),"")</f>
        <v/>
      </c>
      <c r="E440" s="119"/>
      <c r="F440" s="111"/>
      <c r="G440" s="105"/>
      <c r="H440" s="165"/>
      <c r="I440" s="166"/>
      <c r="J440" s="167"/>
      <c r="K440" s="103"/>
      <c r="L440" s="103"/>
      <c r="M440" s="103"/>
      <c r="N440" s="103"/>
      <c r="O440" s="113" t="str" cm="1">
        <f t="array" ref="O440">IFERROR(INDEX($D$12:$D$1000,MATCH(0,COUNTIF($O$11:O439,$D$12:$D$1000&amp;"")+IF($D$12:$D$1000="",1,0),0)),"")</f>
        <v/>
      </c>
      <c r="P440" s="114" t="str">
        <f t="shared" si="18"/>
        <v/>
      </c>
      <c r="Q440" s="115" t="str">
        <f t="shared" si="19"/>
        <v/>
      </c>
      <c r="R440" s="15" t="str">
        <f t="shared" si="20"/>
        <v/>
      </c>
      <c r="S440" s="31"/>
      <c r="T440" s="116"/>
      <c r="U440" s="116"/>
      <c r="V440" s="30"/>
    </row>
    <row r="441" spans="2:22">
      <c r="B441" s="105"/>
      <c r="C441" s="102"/>
      <c r="D441" s="100" t="str">
        <f>IFERROR(INDEX('Equipment List'!$B$2:$B$2038,MATCH(E441,'Equipment List'!$A$2:$A$2038,0)),"")</f>
        <v/>
      </c>
      <c r="E441" s="119"/>
      <c r="F441" s="111"/>
      <c r="G441" s="105"/>
      <c r="H441" s="165"/>
      <c r="I441" s="166"/>
      <c r="J441" s="167"/>
      <c r="K441" s="103"/>
      <c r="L441" s="103"/>
      <c r="M441" s="103"/>
      <c r="N441" s="103"/>
      <c r="O441" s="113" t="str" cm="1">
        <f t="array" ref="O441">IFERROR(INDEX($D$12:$D$1000,MATCH(0,COUNTIF($O$11:O440,$D$12:$D$1000&amp;"")+IF($D$12:$D$1000="",1,0),0)),"")</f>
        <v/>
      </c>
      <c r="P441" s="114" t="str">
        <f t="shared" si="18"/>
        <v/>
      </c>
      <c r="Q441" s="115" t="str">
        <f t="shared" si="19"/>
        <v/>
      </c>
      <c r="R441" s="15" t="str">
        <f t="shared" si="20"/>
        <v/>
      </c>
      <c r="S441" s="31"/>
      <c r="T441" s="116"/>
      <c r="U441" s="116"/>
      <c r="V441" s="30"/>
    </row>
    <row r="442" spans="2:22">
      <c r="B442" s="105"/>
      <c r="C442" s="102"/>
      <c r="D442" s="100" t="str">
        <f>IFERROR(INDEX('Equipment List'!$B$2:$B$2038,MATCH(E442,'Equipment List'!$A$2:$A$2038,0)),"")</f>
        <v/>
      </c>
      <c r="E442" s="119"/>
      <c r="F442" s="111"/>
      <c r="G442" s="105"/>
      <c r="H442" s="165"/>
      <c r="I442" s="166"/>
      <c r="J442" s="167"/>
      <c r="K442" s="103"/>
      <c r="L442" s="103"/>
      <c r="M442" s="103"/>
      <c r="N442" s="103"/>
      <c r="O442" s="113" t="str" cm="1">
        <f t="array" ref="O442">IFERROR(INDEX($D$12:$D$1000,MATCH(0,COUNTIF($O$11:O441,$D$12:$D$1000&amp;"")+IF($D$12:$D$1000="",1,0),0)),"")</f>
        <v/>
      </c>
      <c r="P442" s="114" t="str">
        <f t="shared" si="18"/>
        <v/>
      </c>
      <c r="Q442" s="115" t="str">
        <f t="shared" si="19"/>
        <v/>
      </c>
      <c r="R442" s="15" t="str">
        <f t="shared" si="20"/>
        <v/>
      </c>
      <c r="S442" s="31"/>
      <c r="T442" s="116"/>
      <c r="U442" s="116"/>
      <c r="V442" s="30"/>
    </row>
    <row r="443" spans="2:22">
      <c r="B443" s="105"/>
      <c r="C443" s="102"/>
      <c r="D443" s="100" t="str">
        <f>IFERROR(INDEX('Equipment List'!$B$2:$B$2038,MATCH(E443,'Equipment List'!$A$2:$A$2038,0)),"")</f>
        <v/>
      </c>
      <c r="E443" s="119"/>
      <c r="F443" s="111"/>
      <c r="G443" s="105"/>
      <c r="H443" s="165"/>
      <c r="I443" s="166"/>
      <c r="J443" s="167"/>
      <c r="K443" s="103"/>
      <c r="L443" s="103"/>
      <c r="M443" s="103"/>
      <c r="N443" s="103"/>
      <c r="O443" s="113" t="str" cm="1">
        <f t="array" ref="O443">IFERROR(INDEX($D$12:$D$1000,MATCH(0,COUNTIF($O$11:O442,$D$12:$D$1000&amp;"")+IF($D$12:$D$1000="",1,0),0)),"")</f>
        <v/>
      </c>
      <c r="P443" s="114" t="str">
        <f t="shared" si="18"/>
        <v/>
      </c>
      <c r="Q443" s="115" t="str">
        <f t="shared" si="19"/>
        <v/>
      </c>
      <c r="R443" s="15" t="str">
        <f t="shared" si="20"/>
        <v/>
      </c>
      <c r="S443" s="31"/>
      <c r="T443" s="116"/>
      <c r="U443" s="116"/>
      <c r="V443" s="30"/>
    </row>
    <row r="444" spans="2:22">
      <c r="B444" s="105"/>
      <c r="C444" s="102"/>
      <c r="D444" s="100" t="str">
        <f>IFERROR(INDEX('Equipment List'!$B$2:$B$2038,MATCH(E444,'Equipment List'!$A$2:$A$2038,0)),"")</f>
        <v/>
      </c>
      <c r="E444" s="119"/>
      <c r="F444" s="111"/>
      <c r="G444" s="105"/>
      <c r="H444" s="165"/>
      <c r="I444" s="166"/>
      <c r="J444" s="167"/>
      <c r="K444" s="103"/>
      <c r="L444" s="103"/>
      <c r="M444" s="103"/>
      <c r="N444" s="103"/>
      <c r="O444" s="113" t="str" cm="1">
        <f t="array" ref="O444">IFERROR(INDEX($D$12:$D$1000,MATCH(0,COUNTIF($O$11:O443,$D$12:$D$1000&amp;"")+IF($D$12:$D$1000="",1,0),0)),"")</f>
        <v/>
      </c>
      <c r="P444" s="114" t="str">
        <f t="shared" si="18"/>
        <v/>
      </c>
      <c r="Q444" s="115" t="str">
        <f t="shared" si="19"/>
        <v/>
      </c>
      <c r="R444" s="15" t="str">
        <f t="shared" si="20"/>
        <v/>
      </c>
      <c r="S444" s="31"/>
      <c r="T444" s="116"/>
      <c r="U444" s="116"/>
      <c r="V444" s="30"/>
    </row>
    <row r="445" spans="2:22">
      <c r="B445" s="105"/>
      <c r="C445" s="102"/>
      <c r="D445" s="100" t="str">
        <f>IFERROR(INDEX('Equipment List'!$B$2:$B$2038,MATCH(E445,'Equipment List'!$A$2:$A$2038,0)),"")</f>
        <v/>
      </c>
      <c r="E445" s="119"/>
      <c r="F445" s="111"/>
      <c r="G445" s="105"/>
      <c r="H445" s="165"/>
      <c r="I445" s="166"/>
      <c r="J445" s="167"/>
      <c r="K445" s="103"/>
      <c r="L445" s="103"/>
      <c r="M445" s="103"/>
      <c r="N445" s="103"/>
      <c r="O445" s="113" t="str" cm="1">
        <f t="array" ref="O445">IFERROR(INDEX($D$12:$D$1000,MATCH(0,COUNTIF($O$11:O444,$D$12:$D$1000&amp;"")+IF($D$12:$D$1000="",1,0),0)),"")</f>
        <v/>
      </c>
      <c r="P445" s="114" t="str">
        <f t="shared" si="18"/>
        <v/>
      </c>
      <c r="Q445" s="115" t="str">
        <f t="shared" si="19"/>
        <v/>
      </c>
      <c r="R445" s="15" t="str">
        <f t="shared" si="20"/>
        <v/>
      </c>
      <c r="S445" s="31"/>
      <c r="T445" s="116"/>
      <c r="U445" s="116"/>
      <c r="V445" s="30"/>
    </row>
    <row r="446" spans="2:22">
      <c r="B446" s="105"/>
      <c r="C446" s="102"/>
      <c r="D446" s="100" t="str">
        <f>IFERROR(INDEX('Equipment List'!$B$2:$B$2038,MATCH(E446,'Equipment List'!$A$2:$A$2038,0)),"")</f>
        <v/>
      </c>
      <c r="E446" s="119"/>
      <c r="F446" s="111"/>
      <c r="G446" s="105"/>
      <c r="H446" s="165"/>
      <c r="I446" s="166"/>
      <c r="J446" s="167"/>
      <c r="K446" s="103"/>
      <c r="L446" s="103"/>
      <c r="M446" s="103"/>
      <c r="N446" s="103"/>
      <c r="O446" s="113" t="str" cm="1">
        <f t="array" ref="O446">IFERROR(INDEX($D$12:$D$1000,MATCH(0,COUNTIF($O$11:O445,$D$12:$D$1000&amp;"")+IF($D$12:$D$1000="",1,0),0)),"")</f>
        <v/>
      </c>
      <c r="P446" s="114" t="str">
        <f t="shared" si="18"/>
        <v/>
      </c>
      <c r="Q446" s="115" t="str">
        <f t="shared" si="19"/>
        <v/>
      </c>
      <c r="R446" s="15" t="str">
        <f t="shared" si="20"/>
        <v/>
      </c>
      <c r="S446" s="31"/>
      <c r="T446" s="116"/>
      <c r="U446" s="116"/>
      <c r="V446" s="30"/>
    </row>
    <row r="447" spans="2:22">
      <c r="B447" s="105"/>
      <c r="C447" s="102"/>
      <c r="D447" s="100" t="str">
        <f>IFERROR(INDEX('Equipment List'!$B$2:$B$2038,MATCH(E447,'Equipment List'!$A$2:$A$2038,0)),"")</f>
        <v/>
      </c>
      <c r="E447" s="119"/>
      <c r="F447" s="111"/>
      <c r="G447" s="105"/>
      <c r="H447" s="165"/>
      <c r="I447" s="166"/>
      <c r="J447" s="167"/>
      <c r="K447" s="103"/>
      <c r="L447" s="103"/>
      <c r="M447" s="103"/>
      <c r="N447" s="103"/>
      <c r="O447" s="113" t="str" cm="1">
        <f t="array" ref="O447">IFERROR(INDEX($D$12:$D$1000,MATCH(0,COUNTIF($O$11:O446,$D$12:$D$1000&amp;"")+IF($D$12:$D$1000="",1,0),0)),"")</f>
        <v/>
      </c>
      <c r="P447" s="114" t="str">
        <f t="shared" si="18"/>
        <v/>
      </c>
      <c r="Q447" s="115" t="str">
        <f t="shared" si="19"/>
        <v/>
      </c>
      <c r="R447" s="15" t="str">
        <f t="shared" si="20"/>
        <v/>
      </c>
      <c r="S447" s="31"/>
      <c r="T447" s="116"/>
      <c r="U447" s="116"/>
      <c r="V447" s="30"/>
    </row>
    <row r="448" spans="2:22">
      <c r="B448" s="105"/>
      <c r="C448" s="102"/>
      <c r="D448" s="100" t="str">
        <f>IFERROR(INDEX('Equipment List'!$B$2:$B$2038,MATCH(E448,'Equipment List'!$A$2:$A$2038,0)),"")</f>
        <v/>
      </c>
      <c r="E448" s="119"/>
      <c r="F448" s="111"/>
      <c r="G448" s="105"/>
      <c r="H448" s="165"/>
      <c r="I448" s="166"/>
      <c r="J448" s="167"/>
      <c r="K448" s="103"/>
      <c r="L448" s="103"/>
      <c r="M448" s="103"/>
      <c r="N448" s="103"/>
      <c r="O448" s="113" t="str" cm="1">
        <f t="array" ref="O448">IFERROR(INDEX($D$12:$D$1000,MATCH(0,COUNTIF($O$11:O447,$D$12:$D$1000&amp;"")+IF($D$12:$D$1000="",1,0),0)),"")</f>
        <v/>
      </c>
      <c r="P448" s="114" t="str">
        <f t="shared" si="18"/>
        <v/>
      </c>
      <c r="Q448" s="115" t="str">
        <f t="shared" si="19"/>
        <v/>
      </c>
      <c r="R448" s="15" t="str">
        <f t="shared" si="20"/>
        <v/>
      </c>
      <c r="S448" s="31"/>
      <c r="T448" s="116"/>
      <c r="U448" s="116"/>
      <c r="V448" s="30"/>
    </row>
    <row r="449" spans="2:22">
      <c r="B449" s="105"/>
      <c r="C449" s="102"/>
      <c r="D449" s="100" t="str">
        <f>IFERROR(INDEX('Equipment List'!$B$2:$B$2038,MATCH(E449,'Equipment List'!$A$2:$A$2038,0)),"")</f>
        <v/>
      </c>
      <c r="E449" s="119"/>
      <c r="F449" s="111"/>
      <c r="G449" s="105"/>
      <c r="H449" s="165"/>
      <c r="I449" s="166"/>
      <c r="J449" s="167"/>
      <c r="K449" s="103"/>
      <c r="L449" s="103"/>
      <c r="M449" s="103"/>
      <c r="N449" s="103"/>
      <c r="O449" s="113" t="str" cm="1">
        <f t="array" ref="O449">IFERROR(INDEX($D$12:$D$1000,MATCH(0,COUNTIF($O$11:O448,$D$12:$D$1000&amp;"")+IF($D$12:$D$1000="",1,0),0)),"")</f>
        <v/>
      </c>
      <c r="P449" s="114" t="str">
        <f t="shared" si="18"/>
        <v/>
      </c>
      <c r="Q449" s="115" t="str">
        <f t="shared" si="19"/>
        <v/>
      </c>
      <c r="R449" s="15" t="str">
        <f t="shared" si="20"/>
        <v/>
      </c>
      <c r="S449" s="31"/>
      <c r="T449" s="116"/>
      <c r="U449" s="116"/>
      <c r="V449" s="30"/>
    </row>
    <row r="450" spans="2:22">
      <c r="B450" s="105"/>
      <c r="C450" s="102"/>
      <c r="D450" s="100" t="str">
        <f>IFERROR(INDEX('Equipment List'!$B$2:$B$2038,MATCH(E450,'Equipment List'!$A$2:$A$2038,0)),"")</f>
        <v/>
      </c>
      <c r="E450" s="119"/>
      <c r="F450" s="111"/>
      <c r="G450" s="105"/>
      <c r="H450" s="165"/>
      <c r="I450" s="166"/>
      <c r="J450" s="167"/>
      <c r="K450" s="103"/>
      <c r="L450" s="103"/>
      <c r="M450" s="103"/>
      <c r="N450" s="103"/>
      <c r="O450" s="113" t="str" cm="1">
        <f t="array" ref="O450">IFERROR(INDEX($D$12:$D$1000,MATCH(0,COUNTIF($O$11:O449,$D$12:$D$1000&amp;"")+IF($D$12:$D$1000="",1,0),0)),"")</f>
        <v/>
      </c>
      <c r="P450" s="114" t="str">
        <f t="shared" si="18"/>
        <v/>
      </c>
      <c r="Q450" s="115" t="str">
        <f t="shared" si="19"/>
        <v/>
      </c>
      <c r="R450" s="15" t="str">
        <f t="shared" si="20"/>
        <v/>
      </c>
      <c r="S450" s="31"/>
      <c r="T450" s="116"/>
      <c r="U450" s="116"/>
      <c r="V450" s="30"/>
    </row>
    <row r="451" spans="2:22">
      <c r="B451" s="105"/>
      <c r="C451" s="102"/>
      <c r="D451" s="100" t="str">
        <f>IFERROR(INDEX('Equipment List'!$B$2:$B$2038,MATCH(E451,'Equipment List'!$A$2:$A$2038,0)),"")</f>
        <v/>
      </c>
      <c r="E451" s="119"/>
      <c r="F451" s="111"/>
      <c r="G451" s="105"/>
      <c r="H451" s="165"/>
      <c r="I451" s="166"/>
      <c r="J451" s="167"/>
      <c r="K451" s="103"/>
      <c r="L451" s="103"/>
      <c r="M451" s="103"/>
      <c r="N451" s="103"/>
      <c r="O451" s="113" t="str" cm="1">
        <f t="array" ref="O451">IFERROR(INDEX($D$12:$D$1000,MATCH(0,COUNTIF($O$11:O450,$D$12:$D$1000&amp;"")+IF($D$12:$D$1000="",1,0),0)),"")</f>
        <v/>
      </c>
      <c r="P451" s="114" t="str">
        <f t="shared" si="18"/>
        <v/>
      </c>
      <c r="Q451" s="115" t="str">
        <f t="shared" si="19"/>
        <v/>
      </c>
      <c r="R451" s="15" t="str">
        <f t="shared" si="20"/>
        <v/>
      </c>
      <c r="S451" s="31"/>
      <c r="T451" s="116"/>
      <c r="U451" s="116"/>
      <c r="V451" s="30"/>
    </row>
    <row r="452" spans="2:22">
      <c r="B452" s="105"/>
      <c r="C452" s="102"/>
      <c r="D452" s="100" t="str">
        <f>IFERROR(INDEX('Equipment List'!$B$2:$B$2038,MATCH(E452,'Equipment List'!$A$2:$A$2038,0)),"")</f>
        <v/>
      </c>
      <c r="E452" s="119"/>
      <c r="F452" s="111"/>
      <c r="G452" s="105"/>
      <c r="H452" s="165"/>
      <c r="I452" s="166"/>
      <c r="J452" s="167"/>
      <c r="K452" s="103"/>
      <c r="L452" s="103"/>
      <c r="M452" s="103"/>
      <c r="N452" s="103"/>
      <c r="O452" s="113" t="str" cm="1">
        <f t="array" ref="O452">IFERROR(INDEX($D$12:$D$1000,MATCH(0,COUNTIF($O$11:O451,$D$12:$D$1000&amp;"")+IF($D$12:$D$1000="",1,0),0)),"")</f>
        <v/>
      </c>
      <c r="P452" s="114" t="str">
        <f t="shared" si="18"/>
        <v/>
      </c>
      <c r="Q452" s="115" t="str">
        <f t="shared" si="19"/>
        <v/>
      </c>
      <c r="R452" s="15" t="str">
        <f t="shared" si="20"/>
        <v/>
      </c>
      <c r="S452" s="31"/>
      <c r="T452" s="116"/>
      <c r="U452" s="116"/>
      <c r="V452" s="30"/>
    </row>
    <row r="453" spans="2:22">
      <c r="B453" s="105"/>
      <c r="C453" s="102"/>
      <c r="D453" s="100" t="str">
        <f>IFERROR(INDEX('Equipment List'!$B$2:$B$2038,MATCH(E453,'Equipment List'!$A$2:$A$2038,0)),"")</f>
        <v/>
      </c>
      <c r="E453" s="119"/>
      <c r="F453" s="111"/>
      <c r="G453" s="105"/>
      <c r="H453" s="165"/>
      <c r="I453" s="166"/>
      <c r="J453" s="167"/>
      <c r="K453" s="103"/>
      <c r="L453" s="103"/>
      <c r="M453" s="103"/>
      <c r="N453" s="103"/>
      <c r="O453" s="113" t="str" cm="1">
        <f t="array" ref="O453">IFERROR(INDEX($D$12:$D$1000,MATCH(0,COUNTIF($O$11:O452,$D$12:$D$1000&amp;"")+IF($D$12:$D$1000="",1,0),0)),"")</f>
        <v/>
      </c>
      <c r="P453" s="114" t="str">
        <f t="shared" si="18"/>
        <v/>
      </c>
      <c r="Q453" s="115" t="str">
        <f t="shared" si="19"/>
        <v/>
      </c>
      <c r="R453" s="15" t="str">
        <f t="shared" si="20"/>
        <v/>
      </c>
      <c r="S453" s="31"/>
      <c r="T453" s="116"/>
      <c r="U453" s="116"/>
      <c r="V453" s="30"/>
    </row>
    <row r="454" spans="2:22">
      <c r="B454" s="105"/>
      <c r="C454" s="102"/>
      <c r="D454" s="100" t="str">
        <f>IFERROR(INDEX('Equipment List'!$B$2:$B$2038,MATCH(E454,'Equipment List'!$A$2:$A$2038,0)),"")</f>
        <v/>
      </c>
      <c r="E454" s="119"/>
      <c r="F454" s="111"/>
      <c r="G454" s="105"/>
      <c r="H454" s="165"/>
      <c r="I454" s="166"/>
      <c r="J454" s="167"/>
      <c r="K454" s="103"/>
      <c r="L454" s="103"/>
      <c r="M454" s="103"/>
      <c r="N454" s="103"/>
      <c r="O454" s="113" t="str" cm="1">
        <f t="array" ref="O454">IFERROR(INDEX($D$12:$D$1000,MATCH(0,COUNTIF($O$11:O453,$D$12:$D$1000&amp;"")+IF($D$12:$D$1000="",1,0),0)),"")</f>
        <v/>
      </c>
      <c r="P454" s="114" t="str">
        <f t="shared" si="18"/>
        <v/>
      </c>
      <c r="Q454" s="115" t="str">
        <f t="shared" si="19"/>
        <v/>
      </c>
      <c r="R454" s="15" t="str">
        <f t="shared" si="20"/>
        <v/>
      </c>
      <c r="S454" s="31"/>
      <c r="T454" s="116"/>
      <c r="U454" s="116"/>
      <c r="V454" s="30"/>
    </row>
    <row r="455" spans="2:22">
      <c r="B455" s="105"/>
      <c r="C455" s="102"/>
      <c r="D455" s="100" t="str">
        <f>IFERROR(INDEX('Equipment List'!$B$2:$B$2038,MATCH(E455,'Equipment List'!$A$2:$A$2038,0)),"")</f>
        <v/>
      </c>
      <c r="E455" s="119"/>
      <c r="F455" s="111"/>
      <c r="G455" s="105"/>
      <c r="H455" s="165"/>
      <c r="I455" s="166"/>
      <c r="J455" s="167"/>
      <c r="K455" s="103"/>
      <c r="L455" s="103"/>
      <c r="M455" s="103"/>
      <c r="N455" s="103"/>
      <c r="O455" s="113" t="str" cm="1">
        <f t="array" ref="O455">IFERROR(INDEX($D$12:$D$1000,MATCH(0,COUNTIF($O$11:O454,$D$12:$D$1000&amp;"")+IF($D$12:$D$1000="",1,0),0)),"")</f>
        <v/>
      </c>
      <c r="P455" s="114" t="str">
        <f t="shared" si="18"/>
        <v/>
      </c>
      <c r="Q455" s="115" t="str">
        <f t="shared" si="19"/>
        <v/>
      </c>
      <c r="R455" s="15" t="str">
        <f t="shared" si="20"/>
        <v/>
      </c>
      <c r="S455" s="31"/>
      <c r="T455" s="116"/>
      <c r="U455" s="116"/>
      <c r="V455" s="30"/>
    </row>
    <row r="456" spans="2:22">
      <c r="B456" s="105"/>
      <c r="C456" s="102"/>
      <c r="D456" s="100" t="str">
        <f>IFERROR(INDEX('Equipment List'!$B$2:$B$2038,MATCH(E456,'Equipment List'!$A$2:$A$2038,0)),"")</f>
        <v/>
      </c>
      <c r="E456" s="119"/>
      <c r="F456" s="111"/>
      <c r="G456" s="105"/>
      <c r="H456" s="165"/>
      <c r="I456" s="166"/>
      <c r="J456" s="167"/>
      <c r="K456" s="103"/>
      <c r="L456" s="103"/>
      <c r="M456" s="103"/>
      <c r="N456" s="103"/>
      <c r="O456" s="113" t="str" cm="1">
        <f t="array" ref="O456">IFERROR(INDEX($D$12:$D$1000,MATCH(0,COUNTIF($O$11:O455,$D$12:$D$1000&amp;"")+IF($D$12:$D$1000="",1,0),0)),"")</f>
        <v/>
      </c>
      <c r="P456" s="114" t="str">
        <f t="shared" si="18"/>
        <v/>
      </c>
      <c r="Q456" s="115" t="str">
        <f t="shared" si="19"/>
        <v/>
      </c>
      <c r="R456" s="15" t="str">
        <f t="shared" si="20"/>
        <v/>
      </c>
      <c r="S456" s="31"/>
      <c r="T456" s="116"/>
      <c r="U456" s="116"/>
      <c r="V456" s="30"/>
    </row>
    <row r="457" spans="2:22">
      <c r="B457" s="105"/>
      <c r="C457" s="102"/>
      <c r="D457" s="100" t="str">
        <f>IFERROR(INDEX('Equipment List'!$B$2:$B$2038,MATCH(E457,'Equipment List'!$A$2:$A$2038,0)),"")</f>
        <v/>
      </c>
      <c r="E457" s="119"/>
      <c r="F457" s="111"/>
      <c r="G457" s="105"/>
      <c r="H457" s="165"/>
      <c r="I457" s="166"/>
      <c r="J457" s="167"/>
      <c r="K457" s="103"/>
      <c r="L457" s="103"/>
      <c r="M457" s="103"/>
      <c r="N457" s="103"/>
      <c r="O457" s="113" t="str" cm="1">
        <f t="array" ref="O457">IFERROR(INDEX($D$12:$D$1000,MATCH(0,COUNTIF($O$11:O456,$D$12:$D$1000&amp;"")+IF($D$12:$D$1000="",1,0),0)),"")</f>
        <v/>
      </c>
      <c r="P457" s="114" t="str">
        <f t="shared" si="18"/>
        <v/>
      </c>
      <c r="Q457" s="115" t="str">
        <f t="shared" si="19"/>
        <v/>
      </c>
      <c r="R457" s="15" t="str">
        <f t="shared" si="20"/>
        <v/>
      </c>
      <c r="S457" s="31"/>
      <c r="T457" s="116"/>
      <c r="U457" s="116"/>
      <c r="V457" s="30"/>
    </row>
    <row r="458" spans="2:22">
      <c r="B458" s="105"/>
      <c r="C458" s="102"/>
      <c r="D458" s="100" t="str">
        <f>IFERROR(INDEX('Equipment List'!$B$2:$B$2038,MATCH(E458,'Equipment List'!$A$2:$A$2038,0)),"")</f>
        <v/>
      </c>
      <c r="E458" s="119"/>
      <c r="F458" s="111"/>
      <c r="G458" s="105"/>
      <c r="H458" s="165"/>
      <c r="I458" s="166"/>
      <c r="J458" s="167"/>
      <c r="K458" s="103"/>
      <c r="L458" s="103"/>
      <c r="M458" s="103"/>
      <c r="N458" s="103"/>
      <c r="O458" s="113" t="str" cm="1">
        <f t="array" ref="O458">IFERROR(INDEX($D$12:$D$1000,MATCH(0,COUNTIF($O$11:O457,$D$12:$D$1000&amp;"")+IF($D$12:$D$1000="",1,0),0)),"")</f>
        <v/>
      </c>
      <c r="P458" s="114" t="str">
        <f t="shared" si="18"/>
        <v/>
      </c>
      <c r="Q458" s="115" t="str">
        <f t="shared" si="19"/>
        <v/>
      </c>
      <c r="R458" s="15" t="str">
        <f t="shared" si="20"/>
        <v/>
      </c>
      <c r="S458" s="31"/>
      <c r="T458" s="116"/>
      <c r="U458" s="116"/>
      <c r="V458" s="30"/>
    </row>
    <row r="459" spans="2:22">
      <c r="B459" s="105"/>
      <c r="C459" s="102"/>
      <c r="D459" s="100" t="str">
        <f>IFERROR(INDEX('Equipment List'!$B$2:$B$2038,MATCH(E459,'Equipment List'!$A$2:$A$2038,0)),"")</f>
        <v/>
      </c>
      <c r="E459" s="119"/>
      <c r="F459" s="111"/>
      <c r="G459" s="105"/>
      <c r="H459" s="165"/>
      <c r="I459" s="166"/>
      <c r="J459" s="167"/>
      <c r="K459" s="103"/>
      <c r="L459" s="103"/>
      <c r="M459" s="103"/>
      <c r="N459" s="103"/>
      <c r="O459" s="113" t="str" cm="1">
        <f t="array" ref="O459">IFERROR(INDEX($D$12:$D$1000,MATCH(0,COUNTIF($O$11:O458,$D$12:$D$1000&amp;"")+IF($D$12:$D$1000="",1,0),0)),"")</f>
        <v/>
      </c>
      <c r="P459" s="114" t="str">
        <f t="shared" si="18"/>
        <v/>
      </c>
      <c r="Q459" s="115" t="str">
        <f t="shared" si="19"/>
        <v/>
      </c>
      <c r="R459" s="15" t="str">
        <f t="shared" si="20"/>
        <v/>
      </c>
      <c r="S459" s="31"/>
      <c r="T459" s="116"/>
      <c r="U459" s="116"/>
      <c r="V459" s="30"/>
    </row>
    <row r="460" spans="2:22">
      <c r="B460" s="105"/>
      <c r="C460" s="102"/>
      <c r="D460" s="100" t="str">
        <f>IFERROR(INDEX('Equipment List'!$B$2:$B$2038,MATCH(E460,'Equipment List'!$A$2:$A$2038,0)),"")</f>
        <v/>
      </c>
      <c r="E460" s="119"/>
      <c r="F460" s="111"/>
      <c r="G460" s="105"/>
      <c r="H460" s="165"/>
      <c r="I460" s="166"/>
      <c r="J460" s="167"/>
      <c r="K460" s="103"/>
      <c r="L460" s="103"/>
      <c r="M460" s="103"/>
      <c r="N460" s="103"/>
      <c r="O460" s="113" t="str" cm="1">
        <f t="array" ref="O460">IFERROR(INDEX($D$12:$D$1000,MATCH(0,COUNTIF($O$11:O459,$D$12:$D$1000&amp;"")+IF($D$12:$D$1000="",1,0),0)),"")</f>
        <v/>
      </c>
      <c r="P460" s="114" t="str">
        <f t="shared" ref="P460:P523" si="21">IF(O460="","",COUNTIF($D$12:$D$1000,$O460))</f>
        <v/>
      </c>
      <c r="Q460" s="115" t="str">
        <f t="shared" ref="Q460:Q523" si="22">IF($O460="","",SUMIF($D$12:$D$1000,$O460,H$12:H$1000))</f>
        <v/>
      </c>
      <c r="R460" s="15" t="str">
        <f t="shared" ref="R460:R523" si="23">IF($O460="","",SUMIF($D$12:$D$1000,$O460,M$12:M$1000))</f>
        <v/>
      </c>
      <c r="S460" s="31"/>
      <c r="T460" s="116"/>
      <c r="U460" s="116"/>
      <c r="V460" s="30"/>
    </row>
    <row r="461" spans="2:22">
      <c r="B461" s="105"/>
      <c r="C461" s="102"/>
      <c r="D461" s="100" t="str">
        <f>IFERROR(INDEX('Equipment List'!$B$2:$B$2038,MATCH(E461,'Equipment List'!$A$2:$A$2038,0)),"")</f>
        <v/>
      </c>
      <c r="E461" s="119"/>
      <c r="F461" s="111"/>
      <c r="G461" s="105"/>
      <c r="H461" s="165"/>
      <c r="I461" s="166"/>
      <c r="J461" s="167"/>
      <c r="K461" s="103"/>
      <c r="L461" s="103"/>
      <c r="M461" s="103"/>
      <c r="N461" s="103"/>
      <c r="O461" s="113" t="str" cm="1">
        <f t="array" ref="O461">IFERROR(INDEX($D$12:$D$1000,MATCH(0,COUNTIF($O$11:O460,$D$12:$D$1000&amp;"")+IF($D$12:$D$1000="",1,0),0)),"")</f>
        <v/>
      </c>
      <c r="P461" s="114" t="str">
        <f t="shared" si="21"/>
        <v/>
      </c>
      <c r="Q461" s="115" t="str">
        <f t="shared" si="22"/>
        <v/>
      </c>
      <c r="R461" s="15" t="str">
        <f t="shared" si="23"/>
        <v/>
      </c>
      <c r="S461" s="31"/>
      <c r="T461" s="116"/>
      <c r="U461" s="116"/>
      <c r="V461" s="30"/>
    </row>
    <row r="462" spans="2:22">
      <c r="B462" s="105"/>
      <c r="C462" s="102"/>
      <c r="D462" s="100" t="str">
        <f>IFERROR(INDEX('Equipment List'!$B$2:$B$2038,MATCH(E462,'Equipment List'!$A$2:$A$2038,0)),"")</f>
        <v/>
      </c>
      <c r="E462" s="119"/>
      <c r="F462" s="111"/>
      <c r="G462" s="105"/>
      <c r="H462" s="165"/>
      <c r="I462" s="166"/>
      <c r="J462" s="167"/>
      <c r="K462" s="103"/>
      <c r="L462" s="103"/>
      <c r="M462" s="103"/>
      <c r="N462" s="103"/>
      <c r="O462" s="113" t="str" cm="1">
        <f t="array" ref="O462">IFERROR(INDEX($D$12:$D$1000,MATCH(0,COUNTIF($O$11:O461,$D$12:$D$1000&amp;"")+IF($D$12:$D$1000="",1,0),0)),"")</f>
        <v/>
      </c>
      <c r="P462" s="114" t="str">
        <f t="shared" si="21"/>
        <v/>
      </c>
      <c r="Q462" s="115" t="str">
        <f t="shared" si="22"/>
        <v/>
      </c>
      <c r="R462" s="15" t="str">
        <f t="shared" si="23"/>
        <v/>
      </c>
      <c r="S462" s="31"/>
      <c r="T462" s="116"/>
      <c r="U462" s="116"/>
      <c r="V462" s="30"/>
    </row>
    <row r="463" spans="2:22">
      <c r="B463" s="105"/>
      <c r="C463" s="102"/>
      <c r="D463" s="100" t="str">
        <f>IFERROR(INDEX('Equipment List'!$B$2:$B$2038,MATCH(E463,'Equipment List'!$A$2:$A$2038,0)),"")</f>
        <v/>
      </c>
      <c r="E463" s="119"/>
      <c r="F463" s="111"/>
      <c r="G463" s="105"/>
      <c r="H463" s="165"/>
      <c r="I463" s="166"/>
      <c r="J463" s="167"/>
      <c r="K463" s="103"/>
      <c r="L463" s="103"/>
      <c r="M463" s="103"/>
      <c r="N463" s="103"/>
      <c r="O463" s="113" t="str" cm="1">
        <f t="array" ref="O463">IFERROR(INDEX($D$12:$D$1000,MATCH(0,COUNTIF($O$11:O462,$D$12:$D$1000&amp;"")+IF($D$12:$D$1000="",1,0),0)),"")</f>
        <v/>
      </c>
      <c r="P463" s="114" t="str">
        <f t="shared" si="21"/>
        <v/>
      </c>
      <c r="Q463" s="115" t="str">
        <f t="shared" si="22"/>
        <v/>
      </c>
      <c r="R463" s="15" t="str">
        <f t="shared" si="23"/>
        <v/>
      </c>
      <c r="S463" s="31"/>
      <c r="T463" s="116"/>
      <c r="U463" s="116"/>
      <c r="V463" s="30"/>
    </row>
    <row r="464" spans="2:22">
      <c r="B464" s="105"/>
      <c r="C464" s="102"/>
      <c r="D464" s="100" t="str">
        <f>IFERROR(INDEX('Equipment List'!$B$2:$B$2038,MATCH(E464,'Equipment List'!$A$2:$A$2038,0)),"")</f>
        <v/>
      </c>
      <c r="E464" s="119"/>
      <c r="F464" s="111"/>
      <c r="G464" s="105"/>
      <c r="H464" s="165"/>
      <c r="I464" s="166"/>
      <c r="J464" s="167"/>
      <c r="K464" s="103"/>
      <c r="L464" s="103"/>
      <c r="M464" s="103"/>
      <c r="N464" s="103"/>
      <c r="O464" s="113" t="str" cm="1">
        <f t="array" ref="O464">IFERROR(INDEX($D$12:$D$1000,MATCH(0,COUNTIF($O$11:O463,$D$12:$D$1000&amp;"")+IF($D$12:$D$1000="",1,0),0)),"")</f>
        <v/>
      </c>
      <c r="P464" s="114" t="str">
        <f t="shared" si="21"/>
        <v/>
      </c>
      <c r="Q464" s="115" t="str">
        <f t="shared" si="22"/>
        <v/>
      </c>
      <c r="R464" s="15" t="str">
        <f t="shared" si="23"/>
        <v/>
      </c>
      <c r="S464" s="31"/>
      <c r="T464" s="116"/>
      <c r="U464" s="116"/>
      <c r="V464" s="30"/>
    </row>
    <row r="465" spans="2:22">
      <c r="B465" s="105"/>
      <c r="C465" s="102"/>
      <c r="D465" s="100" t="str">
        <f>IFERROR(INDEX('Equipment List'!$B$2:$B$2038,MATCH(E465,'Equipment List'!$A$2:$A$2038,0)),"")</f>
        <v/>
      </c>
      <c r="E465" s="119"/>
      <c r="F465" s="111"/>
      <c r="G465" s="105"/>
      <c r="H465" s="165"/>
      <c r="I465" s="166"/>
      <c r="J465" s="167"/>
      <c r="K465" s="103"/>
      <c r="L465" s="103"/>
      <c r="M465" s="103"/>
      <c r="N465" s="103"/>
      <c r="O465" s="113" t="str" cm="1">
        <f t="array" ref="O465">IFERROR(INDEX($D$12:$D$1000,MATCH(0,COUNTIF($O$11:O464,$D$12:$D$1000&amp;"")+IF($D$12:$D$1000="",1,0),0)),"")</f>
        <v/>
      </c>
      <c r="P465" s="114" t="str">
        <f t="shared" si="21"/>
        <v/>
      </c>
      <c r="Q465" s="115" t="str">
        <f t="shared" si="22"/>
        <v/>
      </c>
      <c r="R465" s="15" t="str">
        <f t="shared" si="23"/>
        <v/>
      </c>
      <c r="S465" s="31"/>
      <c r="T465" s="116"/>
      <c r="U465" s="116"/>
      <c r="V465" s="30"/>
    </row>
    <row r="466" spans="2:22">
      <c r="B466" s="105"/>
      <c r="C466" s="102"/>
      <c r="D466" s="100" t="str">
        <f>IFERROR(INDEX('Equipment List'!$B$2:$B$2038,MATCH(E466,'Equipment List'!$A$2:$A$2038,0)),"")</f>
        <v/>
      </c>
      <c r="E466" s="119"/>
      <c r="F466" s="111"/>
      <c r="G466" s="105"/>
      <c r="H466" s="165"/>
      <c r="I466" s="166"/>
      <c r="J466" s="167"/>
      <c r="K466" s="103"/>
      <c r="L466" s="103"/>
      <c r="M466" s="103"/>
      <c r="N466" s="103"/>
      <c r="O466" s="113" t="str" cm="1">
        <f t="array" ref="O466">IFERROR(INDEX($D$12:$D$1000,MATCH(0,COUNTIF($O$11:O465,$D$12:$D$1000&amp;"")+IF($D$12:$D$1000="",1,0),0)),"")</f>
        <v/>
      </c>
      <c r="P466" s="114" t="str">
        <f t="shared" si="21"/>
        <v/>
      </c>
      <c r="Q466" s="115" t="str">
        <f t="shared" si="22"/>
        <v/>
      </c>
      <c r="R466" s="15" t="str">
        <f t="shared" si="23"/>
        <v/>
      </c>
      <c r="S466" s="31"/>
      <c r="T466" s="116"/>
      <c r="U466" s="116"/>
      <c r="V466" s="30"/>
    </row>
    <row r="467" spans="2:22">
      <c r="B467" s="105"/>
      <c r="C467" s="102"/>
      <c r="D467" s="100" t="str">
        <f>IFERROR(INDEX('Equipment List'!$B$2:$B$2038,MATCH(E467,'Equipment List'!$A$2:$A$2038,0)),"")</f>
        <v/>
      </c>
      <c r="E467" s="119"/>
      <c r="F467" s="111"/>
      <c r="G467" s="105"/>
      <c r="H467" s="165"/>
      <c r="I467" s="166"/>
      <c r="J467" s="167"/>
      <c r="K467" s="103"/>
      <c r="L467" s="103"/>
      <c r="M467" s="103"/>
      <c r="N467" s="103"/>
      <c r="O467" s="113" t="str" cm="1">
        <f t="array" ref="O467">IFERROR(INDEX($D$12:$D$1000,MATCH(0,COUNTIF($O$11:O466,$D$12:$D$1000&amp;"")+IF($D$12:$D$1000="",1,0),0)),"")</f>
        <v/>
      </c>
      <c r="P467" s="114" t="str">
        <f t="shared" si="21"/>
        <v/>
      </c>
      <c r="Q467" s="115" t="str">
        <f t="shared" si="22"/>
        <v/>
      </c>
      <c r="R467" s="15" t="str">
        <f t="shared" si="23"/>
        <v/>
      </c>
      <c r="S467" s="31"/>
      <c r="T467" s="116"/>
      <c r="U467" s="116"/>
      <c r="V467" s="30"/>
    </row>
    <row r="468" spans="2:22">
      <c r="B468" s="105"/>
      <c r="C468" s="102"/>
      <c r="D468" s="100" t="str">
        <f>IFERROR(INDEX('Equipment List'!$B$2:$B$2038,MATCH(E468,'Equipment List'!$A$2:$A$2038,0)),"")</f>
        <v/>
      </c>
      <c r="E468" s="119"/>
      <c r="F468" s="111"/>
      <c r="G468" s="105"/>
      <c r="H468" s="165"/>
      <c r="I468" s="166"/>
      <c r="J468" s="167"/>
      <c r="K468" s="103"/>
      <c r="L468" s="103"/>
      <c r="M468" s="103"/>
      <c r="N468" s="103"/>
      <c r="O468" s="113" t="str" cm="1">
        <f t="array" ref="O468">IFERROR(INDEX($D$12:$D$1000,MATCH(0,COUNTIF($O$11:O467,$D$12:$D$1000&amp;"")+IF($D$12:$D$1000="",1,0),0)),"")</f>
        <v/>
      </c>
      <c r="P468" s="114" t="str">
        <f t="shared" si="21"/>
        <v/>
      </c>
      <c r="Q468" s="115" t="str">
        <f t="shared" si="22"/>
        <v/>
      </c>
      <c r="R468" s="15" t="str">
        <f t="shared" si="23"/>
        <v/>
      </c>
      <c r="S468" s="31"/>
      <c r="T468" s="116"/>
      <c r="U468" s="116"/>
      <c r="V468" s="30"/>
    </row>
    <row r="469" spans="2:22">
      <c r="B469" s="105"/>
      <c r="C469" s="102"/>
      <c r="D469" s="100" t="str">
        <f>IFERROR(INDEX('Equipment List'!$B$2:$B$2038,MATCH(E469,'Equipment List'!$A$2:$A$2038,0)),"")</f>
        <v/>
      </c>
      <c r="E469" s="119"/>
      <c r="F469" s="111"/>
      <c r="G469" s="105"/>
      <c r="H469" s="165"/>
      <c r="I469" s="166"/>
      <c r="J469" s="167"/>
      <c r="K469" s="103"/>
      <c r="L469" s="103"/>
      <c r="M469" s="103"/>
      <c r="N469" s="103"/>
      <c r="O469" s="113" t="str" cm="1">
        <f t="array" ref="O469">IFERROR(INDEX($D$12:$D$1000,MATCH(0,COUNTIF($O$11:O468,$D$12:$D$1000&amp;"")+IF($D$12:$D$1000="",1,0),0)),"")</f>
        <v/>
      </c>
      <c r="P469" s="114" t="str">
        <f t="shared" si="21"/>
        <v/>
      </c>
      <c r="Q469" s="115" t="str">
        <f t="shared" si="22"/>
        <v/>
      </c>
      <c r="R469" s="15" t="str">
        <f t="shared" si="23"/>
        <v/>
      </c>
      <c r="S469" s="31"/>
      <c r="T469" s="116"/>
      <c r="U469" s="116"/>
      <c r="V469" s="30"/>
    </row>
    <row r="470" spans="2:22">
      <c r="B470" s="105"/>
      <c r="C470" s="102"/>
      <c r="D470" s="100" t="str">
        <f>IFERROR(INDEX('Equipment List'!$B$2:$B$2038,MATCH(E470,'Equipment List'!$A$2:$A$2038,0)),"")</f>
        <v/>
      </c>
      <c r="E470" s="119"/>
      <c r="F470" s="111"/>
      <c r="G470" s="105"/>
      <c r="H470" s="165"/>
      <c r="I470" s="166"/>
      <c r="J470" s="167"/>
      <c r="K470" s="103"/>
      <c r="L470" s="103"/>
      <c r="M470" s="103"/>
      <c r="N470" s="103"/>
      <c r="O470" s="113" t="str" cm="1">
        <f t="array" ref="O470">IFERROR(INDEX($D$12:$D$1000,MATCH(0,COUNTIF($O$11:O469,$D$12:$D$1000&amp;"")+IF($D$12:$D$1000="",1,0),0)),"")</f>
        <v/>
      </c>
      <c r="P470" s="114" t="str">
        <f t="shared" si="21"/>
        <v/>
      </c>
      <c r="Q470" s="115" t="str">
        <f t="shared" si="22"/>
        <v/>
      </c>
      <c r="R470" s="15" t="str">
        <f t="shared" si="23"/>
        <v/>
      </c>
      <c r="S470" s="31"/>
      <c r="T470" s="116"/>
      <c r="U470" s="116"/>
      <c r="V470" s="30"/>
    </row>
    <row r="471" spans="2:22">
      <c r="B471" s="105"/>
      <c r="C471" s="102"/>
      <c r="D471" s="100" t="str">
        <f>IFERROR(INDEX('Equipment List'!$B$2:$B$2038,MATCH(E471,'Equipment List'!$A$2:$A$2038,0)),"")</f>
        <v/>
      </c>
      <c r="E471" s="119"/>
      <c r="F471" s="111"/>
      <c r="G471" s="105"/>
      <c r="H471" s="165"/>
      <c r="I471" s="166"/>
      <c r="J471" s="167"/>
      <c r="K471" s="103"/>
      <c r="L471" s="103"/>
      <c r="M471" s="103"/>
      <c r="N471" s="103"/>
      <c r="O471" s="113" t="str" cm="1">
        <f t="array" ref="O471">IFERROR(INDEX($D$12:$D$1000,MATCH(0,COUNTIF($O$11:O470,$D$12:$D$1000&amp;"")+IF($D$12:$D$1000="",1,0),0)),"")</f>
        <v/>
      </c>
      <c r="P471" s="114" t="str">
        <f t="shared" si="21"/>
        <v/>
      </c>
      <c r="Q471" s="115" t="str">
        <f t="shared" si="22"/>
        <v/>
      </c>
      <c r="R471" s="15" t="str">
        <f t="shared" si="23"/>
        <v/>
      </c>
      <c r="S471" s="31"/>
      <c r="T471" s="116"/>
      <c r="U471" s="116"/>
      <c r="V471" s="30"/>
    </row>
    <row r="472" spans="2:22">
      <c r="B472" s="105"/>
      <c r="C472" s="102"/>
      <c r="D472" s="100" t="str">
        <f>IFERROR(INDEX('Equipment List'!$B$2:$B$2038,MATCH(E472,'Equipment List'!$A$2:$A$2038,0)),"")</f>
        <v/>
      </c>
      <c r="E472" s="119"/>
      <c r="F472" s="111"/>
      <c r="G472" s="105"/>
      <c r="H472" s="165"/>
      <c r="I472" s="166"/>
      <c r="J472" s="167"/>
      <c r="K472" s="103"/>
      <c r="L472" s="103"/>
      <c r="M472" s="103"/>
      <c r="N472" s="103"/>
      <c r="O472" s="113" t="str" cm="1">
        <f t="array" ref="O472">IFERROR(INDEX($D$12:$D$1000,MATCH(0,COUNTIF($O$11:O471,$D$12:$D$1000&amp;"")+IF($D$12:$D$1000="",1,0),0)),"")</f>
        <v/>
      </c>
      <c r="P472" s="114" t="str">
        <f t="shared" si="21"/>
        <v/>
      </c>
      <c r="Q472" s="115" t="str">
        <f t="shared" si="22"/>
        <v/>
      </c>
      <c r="R472" s="15" t="str">
        <f t="shared" si="23"/>
        <v/>
      </c>
      <c r="S472" s="31"/>
      <c r="T472" s="116"/>
      <c r="U472" s="116"/>
      <c r="V472" s="30"/>
    </row>
    <row r="473" spans="2:22">
      <c r="B473" s="105"/>
      <c r="C473" s="102"/>
      <c r="D473" s="100" t="str">
        <f>IFERROR(INDEX('Equipment List'!$B$2:$B$2038,MATCH(E473,'Equipment List'!$A$2:$A$2038,0)),"")</f>
        <v/>
      </c>
      <c r="E473" s="119"/>
      <c r="F473" s="111"/>
      <c r="G473" s="105"/>
      <c r="H473" s="165"/>
      <c r="I473" s="166"/>
      <c r="J473" s="167"/>
      <c r="K473" s="103"/>
      <c r="L473" s="103"/>
      <c r="M473" s="103"/>
      <c r="N473" s="103"/>
      <c r="O473" s="113" t="str" cm="1">
        <f t="array" ref="O473">IFERROR(INDEX($D$12:$D$1000,MATCH(0,COUNTIF($O$11:O472,$D$12:$D$1000&amp;"")+IF($D$12:$D$1000="",1,0),0)),"")</f>
        <v/>
      </c>
      <c r="P473" s="114" t="str">
        <f t="shared" si="21"/>
        <v/>
      </c>
      <c r="Q473" s="115" t="str">
        <f t="shared" si="22"/>
        <v/>
      </c>
      <c r="R473" s="15" t="str">
        <f t="shared" si="23"/>
        <v/>
      </c>
      <c r="S473" s="31"/>
      <c r="T473" s="116"/>
      <c r="U473" s="116"/>
      <c r="V473" s="30"/>
    </row>
    <row r="474" spans="2:22">
      <c r="B474" s="105"/>
      <c r="C474" s="102"/>
      <c r="D474" s="100" t="str">
        <f>IFERROR(INDEX('Equipment List'!$B$2:$B$2038,MATCH(E474,'Equipment List'!$A$2:$A$2038,0)),"")</f>
        <v/>
      </c>
      <c r="E474" s="119"/>
      <c r="F474" s="111"/>
      <c r="G474" s="105"/>
      <c r="H474" s="165"/>
      <c r="I474" s="166"/>
      <c r="J474" s="167"/>
      <c r="K474" s="103"/>
      <c r="L474" s="103"/>
      <c r="M474" s="103"/>
      <c r="N474" s="103"/>
      <c r="O474" s="113" t="str" cm="1">
        <f t="array" ref="O474">IFERROR(INDEX($D$12:$D$1000,MATCH(0,COUNTIF($O$11:O473,$D$12:$D$1000&amp;"")+IF($D$12:$D$1000="",1,0),0)),"")</f>
        <v/>
      </c>
      <c r="P474" s="114" t="str">
        <f t="shared" si="21"/>
        <v/>
      </c>
      <c r="Q474" s="115" t="str">
        <f t="shared" si="22"/>
        <v/>
      </c>
      <c r="R474" s="15" t="str">
        <f t="shared" si="23"/>
        <v/>
      </c>
      <c r="S474" s="31"/>
      <c r="T474" s="116"/>
      <c r="U474" s="116"/>
      <c r="V474" s="30"/>
    </row>
    <row r="475" spans="2:22">
      <c r="B475" s="105"/>
      <c r="C475" s="102"/>
      <c r="D475" s="100" t="str">
        <f>IFERROR(INDEX('Equipment List'!$B$2:$B$2038,MATCH(E475,'Equipment List'!$A$2:$A$2038,0)),"")</f>
        <v/>
      </c>
      <c r="E475" s="119"/>
      <c r="F475" s="111"/>
      <c r="G475" s="105"/>
      <c r="H475" s="165"/>
      <c r="I475" s="166"/>
      <c r="J475" s="167"/>
      <c r="K475" s="103"/>
      <c r="L475" s="103"/>
      <c r="M475" s="103"/>
      <c r="N475" s="103"/>
      <c r="O475" s="113" t="str" cm="1">
        <f t="array" ref="O475">IFERROR(INDEX($D$12:$D$1000,MATCH(0,COUNTIF($O$11:O474,$D$12:$D$1000&amp;"")+IF($D$12:$D$1000="",1,0),0)),"")</f>
        <v/>
      </c>
      <c r="P475" s="114" t="str">
        <f t="shared" si="21"/>
        <v/>
      </c>
      <c r="Q475" s="115" t="str">
        <f t="shared" si="22"/>
        <v/>
      </c>
      <c r="R475" s="15" t="str">
        <f t="shared" si="23"/>
        <v/>
      </c>
      <c r="S475" s="31"/>
      <c r="T475" s="116"/>
      <c r="U475" s="116"/>
      <c r="V475" s="30"/>
    </row>
    <row r="476" spans="2:22">
      <c r="B476" s="105"/>
      <c r="C476" s="102"/>
      <c r="D476" s="100" t="str">
        <f>IFERROR(INDEX('Equipment List'!$B$2:$B$2038,MATCH(E476,'Equipment List'!$A$2:$A$2038,0)),"")</f>
        <v/>
      </c>
      <c r="E476" s="119"/>
      <c r="F476" s="111"/>
      <c r="G476" s="105"/>
      <c r="H476" s="165"/>
      <c r="I476" s="166"/>
      <c r="J476" s="167"/>
      <c r="K476" s="103"/>
      <c r="L476" s="103"/>
      <c r="M476" s="103"/>
      <c r="N476" s="103"/>
      <c r="O476" s="113" t="str" cm="1">
        <f t="array" ref="O476">IFERROR(INDEX($D$12:$D$1000,MATCH(0,COUNTIF($O$11:O475,$D$12:$D$1000&amp;"")+IF($D$12:$D$1000="",1,0),0)),"")</f>
        <v/>
      </c>
      <c r="P476" s="114" t="str">
        <f t="shared" si="21"/>
        <v/>
      </c>
      <c r="Q476" s="115" t="str">
        <f t="shared" si="22"/>
        <v/>
      </c>
      <c r="R476" s="15" t="str">
        <f t="shared" si="23"/>
        <v/>
      </c>
      <c r="S476" s="31"/>
      <c r="T476" s="116"/>
      <c r="U476" s="116"/>
      <c r="V476" s="30"/>
    </row>
    <row r="477" spans="2:22">
      <c r="B477" s="105"/>
      <c r="C477" s="102"/>
      <c r="D477" s="100" t="str">
        <f>IFERROR(INDEX('Equipment List'!$B$2:$B$2038,MATCH(E477,'Equipment List'!$A$2:$A$2038,0)),"")</f>
        <v/>
      </c>
      <c r="E477" s="119"/>
      <c r="F477" s="111"/>
      <c r="G477" s="105"/>
      <c r="H477" s="165"/>
      <c r="I477" s="166"/>
      <c r="J477" s="167"/>
      <c r="K477" s="103"/>
      <c r="L477" s="103"/>
      <c r="M477" s="103"/>
      <c r="N477" s="103"/>
      <c r="O477" s="113" t="str" cm="1">
        <f t="array" ref="O477">IFERROR(INDEX($D$12:$D$1000,MATCH(0,COUNTIF($O$11:O476,$D$12:$D$1000&amp;"")+IF($D$12:$D$1000="",1,0),0)),"")</f>
        <v/>
      </c>
      <c r="P477" s="114" t="str">
        <f t="shared" si="21"/>
        <v/>
      </c>
      <c r="Q477" s="115" t="str">
        <f t="shared" si="22"/>
        <v/>
      </c>
      <c r="R477" s="15" t="str">
        <f t="shared" si="23"/>
        <v/>
      </c>
      <c r="S477" s="31"/>
      <c r="T477" s="116"/>
      <c r="U477" s="116"/>
      <c r="V477" s="30"/>
    </row>
    <row r="478" spans="2:22">
      <c r="B478" s="105"/>
      <c r="C478" s="102"/>
      <c r="D478" s="100" t="str">
        <f>IFERROR(INDEX('Equipment List'!$B$2:$B$2038,MATCH(E478,'Equipment List'!$A$2:$A$2038,0)),"")</f>
        <v/>
      </c>
      <c r="E478" s="119"/>
      <c r="F478" s="111"/>
      <c r="G478" s="105"/>
      <c r="H478" s="165"/>
      <c r="I478" s="166"/>
      <c r="J478" s="167"/>
      <c r="K478" s="103"/>
      <c r="L478" s="103"/>
      <c r="M478" s="103"/>
      <c r="N478" s="103"/>
      <c r="O478" s="113" t="str" cm="1">
        <f t="array" ref="O478">IFERROR(INDEX($D$12:$D$1000,MATCH(0,COUNTIF($O$11:O477,$D$12:$D$1000&amp;"")+IF($D$12:$D$1000="",1,0),0)),"")</f>
        <v/>
      </c>
      <c r="P478" s="114" t="str">
        <f t="shared" si="21"/>
        <v/>
      </c>
      <c r="Q478" s="115" t="str">
        <f t="shared" si="22"/>
        <v/>
      </c>
      <c r="R478" s="15" t="str">
        <f t="shared" si="23"/>
        <v/>
      </c>
      <c r="S478" s="31"/>
      <c r="T478" s="116"/>
      <c r="U478" s="116"/>
      <c r="V478" s="30"/>
    </row>
    <row r="479" spans="2:22">
      <c r="B479" s="105"/>
      <c r="C479" s="102"/>
      <c r="D479" s="100" t="str">
        <f>IFERROR(INDEX('Equipment List'!$B$2:$B$2038,MATCH(E479,'Equipment List'!$A$2:$A$2038,0)),"")</f>
        <v/>
      </c>
      <c r="E479" s="119"/>
      <c r="F479" s="111"/>
      <c r="G479" s="105"/>
      <c r="H479" s="165"/>
      <c r="I479" s="166"/>
      <c r="J479" s="167"/>
      <c r="K479" s="103"/>
      <c r="L479" s="103"/>
      <c r="M479" s="103"/>
      <c r="N479" s="103"/>
      <c r="O479" s="113" t="str" cm="1">
        <f t="array" ref="O479">IFERROR(INDEX($D$12:$D$1000,MATCH(0,COUNTIF($O$11:O478,$D$12:$D$1000&amp;"")+IF($D$12:$D$1000="",1,0),0)),"")</f>
        <v/>
      </c>
      <c r="P479" s="114" t="str">
        <f t="shared" si="21"/>
        <v/>
      </c>
      <c r="Q479" s="115" t="str">
        <f t="shared" si="22"/>
        <v/>
      </c>
      <c r="R479" s="15" t="str">
        <f t="shared" si="23"/>
        <v/>
      </c>
      <c r="S479" s="31"/>
      <c r="T479" s="116"/>
      <c r="U479" s="116"/>
      <c r="V479" s="30"/>
    </row>
    <row r="480" spans="2:22">
      <c r="B480" s="105"/>
      <c r="C480" s="102"/>
      <c r="D480" s="100" t="str">
        <f>IFERROR(INDEX('Equipment List'!$B$2:$B$2038,MATCH(E480,'Equipment List'!$A$2:$A$2038,0)),"")</f>
        <v/>
      </c>
      <c r="E480" s="119"/>
      <c r="F480" s="111"/>
      <c r="G480" s="105"/>
      <c r="H480" s="165"/>
      <c r="I480" s="166"/>
      <c r="J480" s="167"/>
      <c r="K480" s="103"/>
      <c r="L480" s="103"/>
      <c r="M480" s="103"/>
      <c r="N480" s="103"/>
      <c r="O480" s="113" t="str" cm="1">
        <f t="array" ref="O480">IFERROR(INDEX($D$12:$D$1000,MATCH(0,COUNTIF($O$11:O479,$D$12:$D$1000&amp;"")+IF($D$12:$D$1000="",1,0),0)),"")</f>
        <v/>
      </c>
      <c r="P480" s="114" t="str">
        <f t="shared" si="21"/>
        <v/>
      </c>
      <c r="Q480" s="115" t="str">
        <f t="shared" si="22"/>
        <v/>
      </c>
      <c r="R480" s="15" t="str">
        <f t="shared" si="23"/>
        <v/>
      </c>
      <c r="S480" s="31"/>
      <c r="T480" s="116"/>
      <c r="U480" s="116"/>
      <c r="V480" s="30"/>
    </row>
    <row r="481" spans="2:22">
      <c r="B481" s="105"/>
      <c r="C481" s="102"/>
      <c r="D481" s="100" t="str">
        <f>IFERROR(INDEX('Equipment List'!$B$2:$B$2038,MATCH(E481,'Equipment List'!$A$2:$A$2038,0)),"")</f>
        <v/>
      </c>
      <c r="E481" s="119"/>
      <c r="F481" s="111"/>
      <c r="G481" s="105"/>
      <c r="H481" s="165"/>
      <c r="I481" s="166"/>
      <c r="J481" s="167"/>
      <c r="K481" s="103"/>
      <c r="L481" s="103"/>
      <c r="M481" s="103"/>
      <c r="N481" s="103"/>
      <c r="O481" s="113" t="str" cm="1">
        <f t="array" ref="O481">IFERROR(INDEX($D$12:$D$1000,MATCH(0,COUNTIF($O$11:O480,$D$12:$D$1000&amp;"")+IF($D$12:$D$1000="",1,0),0)),"")</f>
        <v/>
      </c>
      <c r="P481" s="114" t="str">
        <f t="shared" si="21"/>
        <v/>
      </c>
      <c r="Q481" s="115" t="str">
        <f t="shared" si="22"/>
        <v/>
      </c>
      <c r="R481" s="15" t="str">
        <f t="shared" si="23"/>
        <v/>
      </c>
      <c r="S481" s="31"/>
      <c r="T481" s="116"/>
      <c r="U481" s="116"/>
      <c r="V481" s="30"/>
    </row>
    <row r="482" spans="2:22">
      <c r="B482" s="105"/>
      <c r="C482" s="102"/>
      <c r="D482" s="100" t="str">
        <f>IFERROR(INDEX('Equipment List'!$B$2:$B$2038,MATCH(E482,'Equipment List'!$A$2:$A$2038,0)),"")</f>
        <v/>
      </c>
      <c r="E482" s="119"/>
      <c r="F482" s="111"/>
      <c r="G482" s="105"/>
      <c r="H482" s="165"/>
      <c r="I482" s="166"/>
      <c r="J482" s="167"/>
      <c r="K482" s="103"/>
      <c r="L482" s="103"/>
      <c r="M482" s="103"/>
      <c r="N482" s="103"/>
      <c r="O482" s="113" t="str" cm="1">
        <f t="array" ref="O482">IFERROR(INDEX($D$12:$D$1000,MATCH(0,COUNTIF($O$11:O481,$D$12:$D$1000&amp;"")+IF($D$12:$D$1000="",1,0),0)),"")</f>
        <v/>
      </c>
      <c r="P482" s="114" t="str">
        <f t="shared" si="21"/>
        <v/>
      </c>
      <c r="Q482" s="115" t="str">
        <f t="shared" si="22"/>
        <v/>
      </c>
      <c r="R482" s="15" t="str">
        <f t="shared" si="23"/>
        <v/>
      </c>
      <c r="S482" s="31"/>
      <c r="T482" s="116"/>
      <c r="U482" s="116"/>
      <c r="V482" s="30"/>
    </row>
    <row r="483" spans="2:22">
      <c r="B483" s="105"/>
      <c r="C483" s="102"/>
      <c r="D483" s="100" t="str">
        <f>IFERROR(INDEX('Equipment List'!$B$2:$B$2038,MATCH(E483,'Equipment List'!$A$2:$A$2038,0)),"")</f>
        <v/>
      </c>
      <c r="E483" s="119"/>
      <c r="F483" s="111"/>
      <c r="G483" s="105"/>
      <c r="H483" s="165"/>
      <c r="I483" s="166"/>
      <c r="J483" s="167"/>
      <c r="K483" s="103"/>
      <c r="L483" s="103"/>
      <c r="M483" s="103"/>
      <c r="N483" s="103"/>
      <c r="O483" s="113" t="str" cm="1">
        <f t="array" ref="O483">IFERROR(INDEX($D$12:$D$1000,MATCH(0,COUNTIF($O$11:O482,$D$12:$D$1000&amp;"")+IF($D$12:$D$1000="",1,0),0)),"")</f>
        <v/>
      </c>
      <c r="P483" s="114" t="str">
        <f t="shared" si="21"/>
        <v/>
      </c>
      <c r="Q483" s="115" t="str">
        <f t="shared" si="22"/>
        <v/>
      </c>
      <c r="R483" s="15" t="str">
        <f t="shared" si="23"/>
        <v/>
      </c>
      <c r="S483" s="31"/>
      <c r="T483" s="116"/>
      <c r="U483" s="116"/>
      <c r="V483" s="30"/>
    </row>
    <row r="484" spans="2:22">
      <c r="B484" s="105"/>
      <c r="C484" s="102"/>
      <c r="D484" s="100" t="str">
        <f>IFERROR(INDEX('Equipment List'!$B$2:$B$2038,MATCH(E484,'Equipment List'!$A$2:$A$2038,0)),"")</f>
        <v/>
      </c>
      <c r="E484" s="119"/>
      <c r="F484" s="111"/>
      <c r="G484" s="105"/>
      <c r="H484" s="165"/>
      <c r="I484" s="166"/>
      <c r="J484" s="167"/>
      <c r="K484" s="103"/>
      <c r="L484" s="103"/>
      <c r="M484" s="103"/>
      <c r="N484" s="103"/>
      <c r="O484" s="113" t="str" cm="1">
        <f t="array" ref="O484">IFERROR(INDEX($D$12:$D$1000,MATCH(0,COUNTIF($O$11:O483,$D$12:$D$1000&amp;"")+IF($D$12:$D$1000="",1,0),0)),"")</f>
        <v/>
      </c>
      <c r="P484" s="114" t="str">
        <f t="shared" si="21"/>
        <v/>
      </c>
      <c r="Q484" s="115" t="str">
        <f t="shared" si="22"/>
        <v/>
      </c>
      <c r="R484" s="15" t="str">
        <f t="shared" si="23"/>
        <v/>
      </c>
      <c r="S484" s="31"/>
      <c r="T484" s="116"/>
      <c r="U484" s="116"/>
      <c r="V484" s="30"/>
    </row>
    <row r="485" spans="2:22">
      <c r="B485" s="105"/>
      <c r="C485" s="102"/>
      <c r="D485" s="100" t="str">
        <f>IFERROR(INDEX('Equipment List'!$B$2:$B$2038,MATCH(E485,'Equipment List'!$A$2:$A$2038,0)),"")</f>
        <v/>
      </c>
      <c r="E485" s="119"/>
      <c r="F485" s="111"/>
      <c r="G485" s="105"/>
      <c r="H485" s="165"/>
      <c r="I485" s="166"/>
      <c r="J485" s="167"/>
      <c r="K485" s="103"/>
      <c r="L485" s="103"/>
      <c r="M485" s="103"/>
      <c r="N485" s="103"/>
      <c r="O485" s="113" t="str" cm="1">
        <f t="array" ref="O485">IFERROR(INDEX($D$12:$D$1000,MATCH(0,COUNTIF($O$11:O484,$D$12:$D$1000&amp;"")+IF($D$12:$D$1000="",1,0),0)),"")</f>
        <v/>
      </c>
      <c r="P485" s="114" t="str">
        <f t="shared" si="21"/>
        <v/>
      </c>
      <c r="Q485" s="115" t="str">
        <f t="shared" si="22"/>
        <v/>
      </c>
      <c r="R485" s="15" t="str">
        <f t="shared" si="23"/>
        <v/>
      </c>
      <c r="S485" s="31"/>
      <c r="T485" s="116"/>
      <c r="U485" s="116"/>
      <c r="V485" s="30"/>
    </row>
    <row r="486" spans="2:22">
      <c r="B486" s="105"/>
      <c r="C486" s="102"/>
      <c r="D486" s="100" t="str">
        <f>IFERROR(INDEX('Equipment List'!$B$2:$B$2038,MATCH(E486,'Equipment List'!$A$2:$A$2038,0)),"")</f>
        <v/>
      </c>
      <c r="E486" s="119"/>
      <c r="F486" s="111"/>
      <c r="G486" s="105"/>
      <c r="H486" s="165"/>
      <c r="I486" s="166"/>
      <c r="J486" s="167"/>
      <c r="K486" s="103"/>
      <c r="L486" s="103"/>
      <c r="M486" s="103"/>
      <c r="N486" s="103"/>
      <c r="O486" s="113" t="str" cm="1">
        <f t="array" ref="O486">IFERROR(INDEX($D$12:$D$1000,MATCH(0,COUNTIF($O$11:O485,$D$12:$D$1000&amp;"")+IF($D$12:$D$1000="",1,0),0)),"")</f>
        <v/>
      </c>
      <c r="P486" s="114" t="str">
        <f t="shared" si="21"/>
        <v/>
      </c>
      <c r="Q486" s="115" t="str">
        <f t="shared" si="22"/>
        <v/>
      </c>
      <c r="R486" s="15" t="str">
        <f t="shared" si="23"/>
        <v/>
      </c>
      <c r="S486" s="31"/>
      <c r="T486" s="116"/>
      <c r="U486" s="116"/>
      <c r="V486" s="30"/>
    </row>
    <row r="487" spans="2:22">
      <c r="B487" s="105"/>
      <c r="C487" s="102"/>
      <c r="D487" s="100" t="str">
        <f>IFERROR(INDEX('Equipment List'!$B$2:$B$2038,MATCH(E487,'Equipment List'!$A$2:$A$2038,0)),"")</f>
        <v/>
      </c>
      <c r="E487" s="119"/>
      <c r="F487" s="111"/>
      <c r="G487" s="105"/>
      <c r="H487" s="165"/>
      <c r="I487" s="166"/>
      <c r="J487" s="167"/>
      <c r="K487" s="103"/>
      <c r="L487" s="103"/>
      <c r="M487" s="103"/>
      <c r="N487" s="103"/>
      <c r="O487" s="113" t="str" cm="1">
        <f t="array" ref="O487">IFERROR(INDEX($D$12:$D$1000,MATCH(0,COUNTIF($O$11:O486,$D$12:$D$1000&amp;"")+IF($D$12:$D$1000="",1,0),0)),"")</f>
        <v/>
      </c>
      <c r="P487" s="114" t="str">
        <f t="shared" si="21"/>
        <v/>
      </c>
      <c r="Q487" s="115" t="str">
        <f t="shared" si="22"/>
        <v/>
      </c>
      <c r="R487" s="15" t="str">
        <f t="shared" si="23"/>
        <v/>
      </c>
      <c r="S487" s="31"/>
      <c r="T487" s="116"/>
      <c r="U487" s="116"/>
      <c r="V487" s="30"/>
    </row>
    <row r="488" spans="2:22">
      <c r="B488" s="105"/>
      <c r="C488" s="102"/>
      <c r="D488" s="100" t="str">
        <f>IFERROR(INDEX('Equipment List'!$B$2:$B$2038,MATCH(E488,'Equipment List'!$A$2:$A$2038,0)),"")</f>
        <v/>
      </c>
      <c r="E488" s="119"/>
      <c r="F488" s="111"/>
      <c r="G488" s="105"/>
      <c r="H488" s="165"/>
      <c r="I488" s="166"/>
      <c r="J488" s="167"/>
      <c r="K488" s="103"/>
      <c r="L488" s="103"/>
      <c r="M488" s="103"/>
      <c r="N488" s="103"/>
      <c r="O488" s="113" t="str" cm="1">
        <f t="array" ref="O488">IFERROR(INDEX($D$12:$D$1000,MATCH(0,COUNTIF($O$11:O487,$D$12:$D$1000&amp;"")+IF($D$12:$D$1000="",1,0),0)),"")</f>
        <v/>
      </c>
      <c r="P488" s="114" t="str">
        <f t="shared" si="21"/>
        <v/>
      </c>
      <c r="Q488" s="115" t="str">
        <f t="shared" si="22"/>
        <v/>
      </c>
      <c r="R488" s="15" t="str">
        <f t="shared" si="23"/>
        <v/>
      </c>
      <c r="S488" s="31"/>
      <c r="T488" s="116"/>
      <c r="U488" s="116"/>
      <c r="V488" s="30"/>
    </row>
    <row r="489" spans="2:22">
      <c r="B489" s="105"/>
      <c r="C489" s="102"/>
      <c r="D489" s="100" t="str">
        <f>IFERROR(INDEX('Equipment List'!$B$2:$B$2038,MATCH(E489,'Equipment List'!$A$2:$A$2038,0)),"")</f>
        <v/>
      </c>
      <c r="E489" s="119"/>
      <c r="F489" s="111"/>
      <c r="G489" s="105"/>
      <c r="H489" s="165"/>
      <c r="I489" s="166"/>
      <c r="J489" s="167"/>
      <c r="K489" s="103"/>
      <c r="L489" s="103"/>
      <c r="M489" s="103"/>
      <c r="N489" s="103"/>
      <c r="O489" s="113" t="str" cm="1">
        <f t="array" ref="O489">IFERROR(INDEX($D$12:$D$1000,MATCH(0,COUNTIF($O$11:O488,$D$12:$D$1000&amp;"")+IF($D$12:$D$1000="",1,0),0)),"")</f>
        <v/>
      </c>
      <c r="P489" s="114" t="str">
        <f t="shared" si="21"/>
        <v/>
      </c>
      <c r="Q489" s="115" t="str">
        <f t="shared" si="22"/>
        <v/>
      </c>
      <c r="R489" s="15" t="str">
        <f t="shared" si="23"/>
        <v/>
      </c>
      <c r="S489" s="31"/>
      <c r="T489" s="116"/>
      <c r="U489" s="116"/>
      <c r="V489" s="30"/>
    </row>
    <row r="490" spans="2:22">
      <c r="B490" s="105"/>
      <c r="C490" s="102"/>
      <c r="D490" s="100" t="str">
        <f>IFERROR(INDEX('Equipment List'!$B$2:$B$2038,MATCH(E490,'Equipment List'!$A$2:$A$2038,0)),"")</f>
        <v/>
      </c>
      <c r="E490" s="119"/>
      <c r="F490" s="111"/>
      <c r="G490" s="105"/>
      <c r="H490" s="165"/>
      <c r="I490" s="166"/>
      <c r="J490" s="167"/>
      <c r="K490" s="103"/>
      <c r="L490" s="103"/>
      <c r="M490" s="103"/>
      <c r="N490" s="103"/>
      <c r="O490" s="113" t="str" cm="1">
        <f t="array" ref="O490">IFERROR(INDEX($D$12:$D$1000,MATCH(0,COUNTIF($O$11:O489,$D$12:$D$1000&amp;"")+IF($D$12:$D$1000="",1,0),0)),"")</f>
        <v/>
      </c>
      <c r="P490" s="114" t="str">
        <f t="shared" si="21"/>
        <v/>
      </c>
      <c r="Q490" s="115" t="str">
        <f t="shared" si="22"/>
        <v/>
      </c>
      <c r="R490" s="15" t="str">
        <f t="shared" si="23"/>
        <v/>
      </c>
      <c r="S490" s="31"/>
      <c r="T490" s="116"/>
      <c r="U490" s="116"/>
      <c r="V490" s="30"/>
    </row>
    <row r="491" spans="2:22">
      <c r="B491" s="105"/>
      <c r="C491" s="102"/>
      <c r="D491" s="100" t="str">
        <f>IFERROR(INDEX('Equipment List'!$B$2:$B$2038,MATCH(E491,'Equipment List'!$A$2:$A$2038,0)),"")</f>
        <v/>
      </c>
      <c r="E491" s="119"/>
      <c r="F491" s="111"/>
      <c r="G491" s="105"/>
      <c r="H491" s="165"/>
      <c r="I491" s="166"/>
      <c r="J491" s="167"/>
      <c r="K491" s="103"/>
      <c r="L491" s="103"/>
      <c r="M491" s="103"/>
      <c r="N491" s="103"/>
      <c r="O491" s="113" t="str" cm="1">
        <f t="array" ref="O491">IFERROR(INDEX($D$12:$D$1000,MATCH(0,COUNTIF($O$11:O490,$D$12:$D$1000&amp;"")+IF($D$12:$D$1000="",1,0),0)),"")</f>
        <v/>
      </c>
      <c r="P491" s="114" t="str">
        <f t="shared" si="21"/>
        <v/>
      </c>
      <c r="Q491" s="115" t="str">
        <f t="shared" si="22"/>
        <v/>
      </c>
      <c r="R491" s="15" t="str">
        <f t="shared" si="23"/>
        <v/>
      </c>
      <c r="S491" s="31"/>
      <c r="T491" s="116"/>
      <c r="U491" s="116"/>
      <c r="V491" s="30"/>
    </row>
    <row r="492" spans="2:22">
      <c r="B492" s="105"/>
      <c r="C492" s="102"/>
      <c r="D492" s="100" t="str">
        <f>IFERROR(INDEX('Equipment List'!$B$2:$B$2038,MATCH(E492,'Equipment List'!$A$2:$A$2038,0)),"")</f>
        <v/>
      </c>
      <c r="E492" s="119"/>
      <c r="F492" s="111"/>
      <c r="G492" s="105"/>
      <c r="H492" s="165"/>
      <c r="I492" s="166"/>
      <c r="J492" s="167"/>
      <c r="K492" s="103"/>
      <c r="L492" s="103"/>
      <c r="M492" s="103"/>
      <c r="N492" s="103"/>
      <c r="O492" s="113" t="str" cm="1">
        <f t="array" ref="O492">IFERROR(INDEX($D$12:$D$1000,MATCH(0,COUNTIF($O$11:O491,$D$12:$D$1000&amp;"")+IF($D$12:$D$1000="",1,0),0)),"")</f>
        <v/>
      </c>
      <c r="P492" s="114" t="str">
        <f t="shared" si="21"/>
        <v/>
      </c>
      <c r="Q492" s="115" t="str">
        <f t="shared" si="22"/>
        <v/>
      </c>
      <c r="R492" s="15" t="str">
        <f t="shared" si="23"/>
        <v/>
      </c>
      <c r="S492" s="31"/>
      <c r="T492" s="116"/>
      <c r="U492" s="116"/>
      <c r="V492" s="30"/>
    </row>
    <row r="493" spans="2:22">
      <c r="B493" s="105"/>
      <c r="C493" s="102"/>
      <c r="D493" s="100" t="str">
        <f>IFERROR(INDEX('Equipment List'!$B$2:$B$2038,MATCH(E493,'Equipment List'!$A$2:$A$2038,0)),"")</f>
        <v/>
      </c>
      <c r="E493" s="119"/>
      <c r="F493" s="111"/>
      <c r="G493" s="105"/>
      <c r="H493" s="165"/>
      <c r="I493" s="166"/>
      <c r="J493" s="167"/>
      <c r="K493" s="103"/>
      <c r="L493" s="103"/>
      <c r="M493" s="103"/>
      <c r="N493" s="103"/>
      <c r="O493" s="113" t="str" cm="1">
        <f t="array" ref="O493">IFERROR(INDEX($D$12:$D$1000,MATCH(0,COUNTIF($O$11:O492,$D$12:$D$1000&amp;"")+IF($D$12:$D$1000="",1,0),0)),"")</f>
        <v/>
      </c>
      <c r="P493" s="114" t="str">
        <f t="shared" si="21"/>
        <v/>
      </c>
      <c r="Q493" s="115" t="str">
        <f t="shared" si="22"/>
        <v/>
      </c>
      <c r="R493" s="15" t="str">
        <f t="shared" si="23"/>
        <v/>
      </c>
      <c r="S493" s="31"/>
      <c r="T493" s="116"/>
      <c r="U493" s="116"/>
      <c r="V493" s="30"/>
    </row>
    <row r="494" spans="2:22">
      <c r="B494" s="105"/>
      <c r="C494" s="102"/>
      <c r="D494" s="100" t="str">
        <f>IFERROR(INDEX('Equipment List'!$B$2:$B$2038,MATCH(E494,'Equipment List'!$A$2:$A$2038,0)),"")</f>
        <v/>
      </c>
      <c r="E494" s="119"/>
      <c r="F494" s="111"/>
      <c r="G494" s="105"/>
      <c r="H494" s="165"/>
      <c r="I494" s="166"/>
      <c r="J494" s="167"/>
      <c r="K494" s="103"/>
      <c r="L494" s="103"/>
      <c r="M494" s="103"/>
      <c r="N494" s="103"/>
      <c r="O494" s="113" t="str" cm="1">
        <f t="array" ref="O494">IFERROR(INDEX($D$12:$D$1000,MATCH(0,COUNTIF($O$11:O493,$D$12:$D$1000&amp;"")+IF($D$12:$D$1000="",1,0),0)),"")</f>
        <v/>
      </c>
      <c r="P494" s="114" t="str">
        <f t="shared" si="21"/>
        <v/>
      </c>
      <c r="Q494" s="115" t="str">
        <f t="shared" si="22"/>
        <v/>
      </c>
      <c r="R494" s="15" t="str">
        <f t="shared" si="23"/>
        <v/>
      </c>
      <c r="S494" s="31"/>
      <c r="T494" s="116"/>
      <c r="U494" s="116"/>
      <c r="V494" s="30"/>
    </row>
    <row r="495" spans="2:22">
      <c r="B495" s="105"/>
      <c r="C495" s="102"/>
      <c r="D495" s="100" t="str">
        <f>IFERROR(INDEX('Equipment List'!$B$2:$B$2038,MATCH(E495,'Equipment List'!$A$2:$A$2038,0)),"")</f>
        <v/>
      </c>
      <c r="E495" s="119"/>
      <c r="F495" s="111"/>
      <c r="G495" s="105"/>
      <c r="H495" s="165"/>
      <c r="I495" s="166"/>
      <c r="J495" s="167"/>
      <c r="K495" s="103"/>
      <c r="L495" s="103"/>
      <c r="M495" s="103"/>
      <c r="N495" s="103"/>
      <c r="O495" s="113" t="str" cm="1">
        <f t="array" ref="O495">IFERROR(INDEX($D$12:$D$1000,MATCH(0,COUNTIF($O$11:O494,$D$12:$D$1000&amp;"")+IF($D$12:$D$1000="",1,0),0)),"")</f>
        <v/>
      </c>
      <c r="P495" s="114" t="str">
        <f t="shared" si="21"/>
        <v/>
      </c>
      <c r="Q495" s="115" t="str">
        <f t="shared" si="22"/>
        <v/>
      </c>
      <c r="R495" s="15" t="str">
        <f t="shared" si="23"/>
        <v/>
      </c>
      <c r="S495" s="31"/>
      <c r="T495" s="116"/>
      <c r="U495" s="116"/>
      <c r="V495" s="30"/>
    </row>
    <row r="496" spans="2:22">
      <c r="B496" s="105"/>
      <c r="C496" s="102"/>
      <c r="D496" s="100" t="str">
        <f>IFERROR(INDEX('Equipment List'!$B$2:$B$2038,MATCH(E496,'Equipment List'!$A$2:$A$2038,0)),"")</f>
        <v/>
      </c>
      <c r="E496" s="119"/>
      <c r="F496" s="111"/>
      <c r="G496" s="105"/>
      <c r="H496" s="165"/>
      <c r="I496" s="166"/>
      <c r="J496" s="167"/>
      <c r="K496" s="103"/>
      <c r="L496" s="103"/>
      <c r="M496" s="103"/>
      <c r="N496" s="103"/>
      <c r="O496" s="113" t="str" cm="1">
        <f t="array" ref="O496">IFERROR(INDEX($D$12:$D$1000,MATCH(0,COUNTIF($O$11:O495,$D$12:$D$1000&amp;"")+IF($D$12:$D$1000="",1,0),0)),"")</f>
        <v/>
      </c>
      <c r="P496" s="114" t="str">
        <f t="shared" si="21"/>
        <v/>
      </c>
      <c r="Q496" s="115" t="str">
        <f t="shared" si="22"/>
        <v/>
      </c>
      <c r="R496" s="15" t="str">
        <f t="shared" si="23"/>
        <v/>
      </c>
      <c r="S496" s="31"/>
      <c r="T496" s="116"/>
      <c r="U496" s="116"/>
      <c r="V496" s="30"/>
    </row>
    <row r="497" spans="2:22">
      <c r="B497" s="105"/>
      <c r="C497" s="102"/>
      <c r="D497" s="100" t="str">
        <f>IFERROR(INDEX('Equipment List'!$B$2:$B$2038,MATCH(E497,'Equipment List'!$A$2:$A$2038,0)),"")</f>
        <v/>
      </c>
      <c r="E497" s="119"/>
      <c r="F497" s="111"/>
      <c r="G497" s="105"/>
      <c r="H497" s="165"/>
      <c r="I497" s="166"/>
      <c r="J497" s="167"/>
      <c r="K497" s="103"/>
      <c r="L497" s="103"/>
      <c r="M497" s="103"/>
      <c r="N497" s="103"/>
      <c r="O497" s="113" t="str" cm="1">
        <f t="array" ref="O497">IFERROR(INDEX($D$12:$D$1000,MATCH(0,COUNTIF($O$11:O496,$D$12:$D$1000&amp;"")+IF($D$12:$D$1000="",1,0),0)),"")</f>
        <v/>
      </c>
      <c r="P497" s="114" t="str">
        <f t="shared" si="21"/>
        <v/>
      </c>
      <c r="Q497" s="115" t="str">
        <f t="shared" si="22"/>
        <v/>
      </c>
      <c r="R497" s="15" t="str">
        <f t="shared" si="23"/>
        <v/>
      </c>
      <c r="S497" s="31"/>
      <c r="T497" s="116"/>
      <c r="U497" s="116"/>
      <c r="V497" s="30"/>
    </row>
    <row r="498" spans="2:22">
      <c r="B498" s="105"/>
      <c r="C498" s="102"/>
      <c r="D498" s="100" t="str">
        <f>IFERROR(INDEX('Equipment List'!$B$2:$B$2038,MATCH(E498,'Equipment List'!$A$2:$A$2038,0)),"")</f>
        <v/>
      </c>
      <c r="E498" s="119"/>
      <c r="F498" s="111"/>
      <c r="G498" s="105"/>
      <c r="H498" s="165"/>
      <c r="I498" s="166"/>
      <c r="J498" s="167"/>
      <c r="K498" s="103"/>
      <c r="L498" s="103"/>
      <c r="M498" s="103"/>
      <c r="N498" s="103"/>
      <c r="O498" s="113" t="str" cm="1">
        <f t="array" ref="O498">IFERROR(INDEX($D$12:$D$1000,MATCH(0,COUNTIF($O$11:O497,$D$12:$D$1000&amp;"")+IF($D$12:$D$1000="",1,0),0)),"")</f>
        <v/>
      </c>
      <c r="P498" s="114" t="str">
        <f t="shared" si="21"/>
        <v/>
      </c>
      <c r="Q498" s="115" t="str">
        <f t="shared" si="22"/>
        <v/>
      </c>
      <c r="R498" s="15" t="str">
        <f t="shared" si="23"/>
        <v/>
      </c>
      <c r="S498" s="31"/>
      <c r="T498" s="116"/>
      <c r="U498" s="116"/>
      <c r="V498" s="30"/>
    </row>
    <row r="499" spans="2:22">
      <c r="B499" s="105"/>
      <c r="C499" s="102"/>
      <c r="D499" s="100" t="str">
        <f>IFERROR(INDEX('Equipment List'!$B$2:$B$2038,MATCH(E499,'Equipment List'!$A$2:$A$2038,0)),"")</f>
        <v/>
      </c>
      <c r="E499" s="119"/>
      <c r="F499" s="111"/>
      <c r="G499" s="105"/>
      <c r="H499" s="165"/>
      <c r="I499" s="166"/>
      <c r="J499" s="167"/>
      <c r="K499" s="103"/>
      <c r="L499" s="103"/>
      <c r="M499" s="103"/>
      <c r="N499" s="103"/>
      <c r="O499" s="113" t="str" cm="1">
        <f t="array" ref="O499">IFERROR(INDEX($D$12:$D$1000,MATCH(0,COUNTIF($O$11:O498,$D$12:$D$1000&amp;"")+IF($D$12:$D$1000="",1,0),0)),"")</f>
        <v/>
      </c>
      <c r="P499" s="114" t="str">
        <f t="shared" si="21"/>
        <v/>
      </c>
      <c r="Q499" s="115" t="str">
        <f t="shared" si="22"/>
        <v/>
      </c>
      <c r="R499" s="15" t="str">
        <f t="shared" si="23"/>
        <v/>
      </c>
      <c r="S499" s="31"/>
      <c r="T499" s="116"/>
      <c r="U499" s="116"/>
      <c r="V499" s="30"/>
    </row>
    <row r="500" spans="2:22">
      <c r="B500" s="105"/>
      <c r="C500" s="102"/>
      <c r="D500" s="100" t="str">
        <f>IFERROR(INDEX('Equipment List'!$B$2:$B$2038,MATCH(E500,'Equipment List'!$A$2:$A$2038,0)),"")</f>
        <v/>
      </c>
      <c r="E500" s="119"/>
      <c r="F500" s="111"/>
      <c r="G500" s="105"/>
      <c r="H500" s="165"/>
      <c r="I500" s="166"/>
      <c r="J500" s="167"/>
      <c r="K500" s="103"/>
      <c r="L500" s="103"/>
      <c r="M500" s="103"/>
      <c r="N500" s="103"/>
      <c r="O500" s="113" t="str" cm="1">
        <f t="array" ref="O500">IFERROR(INDEX($D$12:$D$1000,MATCH(0,COUNTIF($O$11:O499,$D$12:$D$1000&amp;"")+IF($D$12:$D$1000="",1,0),0)),"")</f>
        <v/>
      </c>
      <c r="P500" s="114" t="str">
        <f t="shared" si="21"/>
        <v/>
      </c>
      <c r="Q500" s="115" t="str">
        <f t="shared" si="22"/>
        <v/>
      </c>
      <c r="R500" s="15" t="str">
        <f t="shared" si="23"/>
        <v/>
      </c>
      <c r="S500" s="31"/>
      <c r="T500" s="116"/>
      <c r="U500" s="116"/>
      <c r="V500" s="30"/>
    </row>
    <row r="501" spans="2:22">
      <c r="B501" s="105"/>
      <c r="C501" s="102"/>
      <c r="D501" s="100" t="str">
        <f>IFERROR(INDEX('Equipment List'!$B$2:$B$2038,MATCH(E501,'Equipment List'!$A$2:$A$2038,0)),"")</f>
        <v/>
      </c>
      <c r="E501" s="119"/>
      <c r="F501" s="111"/>
      <c r="G501" s="105"/>
      <c r="H501" s="165"/>
      <c r="I501" s="166"/>
      <c r="J501" s="167"/>
      <c r="K501" s="103"/>
      <c r="L501" s="103"/>
      <c r="M501" s="103"/>
      <c r="N501" s="103"/>
      <c r="O501" s="113" t="str" cm="1">
        <f t="array" ref="O501">IFERROR(INDEX($D$12:$D$1000,MATCH(0,COUNTIF($O$11:O500,$D$12:$D$1000&amp;"")+IF($D$12:$D$1000="",1,0),0)),"")</f>
        <v/>
      </c>
      <c r="P501" s="114" t="str">
        <f t="shared" si="21"/>
        <v/>
      </c>
      <c r="Q501" s="115" t="str">
        <f t="shared" si="22"/>
        <v/>
      </c>
      <c r="R501" s="15" t="str">
        <f t="shared" si="23"/>
        <v/>
      </c>
      <c r="S501" s="31"/>
      <c r="T501" s="116"/>
      <c r="U501" s="116"/>
      <c r="V501" s="30"/>
    </row>
    <row r="502" spans="2:22">
      <c r="B502" s="105"/>
      <c r="C502" s="102"/>
      <c r="D502" s="100" t="str">
        <f>IFERROR(INDEX('Equipment List'!$B$2:$B$2038,MATCH(E502,'Equipment List'!$A$2:$A$2038,0)),"")</f>
        <v/>
      </c>
      <c r="E502" s="119"/>
      <c r="F502" s="111"/>
      <c r="G502" s="105"/>
      <c r="H502" s="165"/>
      <c r="I502" s="166"/>
      <c r="J502" s="167"/>
      <c r="K502" s="103"/>
      <c r="L502" s="103"/>
      <c r="M502" s="103"/>
      <c r="N502" s="103"/>
      <c r="O502" s="113" t="str" cm="1">
        <f t="array" ref="O502">IFERROR(INDEX($D$12:$D$1000,MATCH(0,COUNTIF($O$11:O501,$D$12:$D$1000&amp;"")+IF($D$12:$D$1000="",1,0),0)),"")</f>
        <v/>
      </c>
      <c r="P502" s="114" t="str">
        <f t="shared" si="21"/>
        <v/>
      </c>
      <c r="Q502" s="115" t="str">
        <f t="shared" si="22"/>
        <v/>
      </c>
      <c r="R502" s="15" t="str">
        <f t="shared" si="23"/>
        <v/>
      </c>
      <c r="S502" s="31"/>
      <c r="T502" s="116"/>
      <c r="U502" s="116"/>
      <c r="V502" s="30"/>
    </row>
    <row r="503" spans="2:22">
      <c r="B503" s="105"/>
      <c r="C503" s="102"/>
      <c r="D503" s="100" t="str">
        <f>IFERROR(INDEX('Equipment List'!$B$2:$B$2038,MATCH(E503,'Equipment List'!$A$2:$A$2038,0)),"")</f>
        <v/>
      </c>
      <c r="E503" s="119"/>
      <c r="F503" s="111"/>
      <c r="G503" s="105"/>
      <c r="H503" s="165"/>
      <c r="I503" s="166"/>
      <c r="J503" s="167"/>
      <c r="K503" s="103"/>
      <c r="L503" s="103"/>
      <c r="M503" s="103"/>
      <c r="N503" s="103"/>
      <c r="O503" s="113" t="str" cm="1">
        <f t="array" ref="O503">IFERROR(INDEX($D$12:$D$1000,MATCH(0,COUNTIF($O$11:O502,$D$12:$D$1000&amp;"")+IF($D$12:$D$1000="",1,0),0)),"")</f>
        <v/>
      </c>
      <c r="P503" s="114" t="str">
        <f t="shared" si="21"/>
        <v/>
      </c>
      <c r="Q503" s="115" t="str">
        <f t="shared" si="22"/>
        <v/>
      </c>
      <c r="R503" s="15" t="str">
        <f t="shared" si="23"/>
        <v/>
      </c>
      <c r="S503" s="31"/>
      <c r="T503" s="116"/>
      <c r="U503" s="116"/>
      <c r="V503" s="30"/>
    </row>
    <row r="504" spans="2:22">
      <c r="B504" s="105"/>
      <c r="C504" s="102"/>
      <c r="D504" s="100" t="str">
        <f>IFERROR(INDEX('Equipment List'!$B$2:$B$2038,MATCH(E504,'Equipment List'!$A$2:$A$2038,0)),"")</f>
        <v/>
      </c>
      <c r="E504" s="119"/>
      <c r="F504" s="111"/>
      <c r="G504" s="105"/>
      <c r="H504" s="165"/>
      <c r="I504" s="166"/>
      <c r="J504" s="167"/>
      <c r="K504" s="103"/>
      <c r="L504" s="103"/>
      <c r="M504" s="103"/>
      <c r="N504" s="103"/>
      <c r="O504" s="113" t="str" cm="1">
        <f t="array" ref="O504">IFERROR(INDEX($D$12:$D$1000,MATCH(0,COUNTIF($O$11:O503,$D$12:$D$1000&amp;"")+IF($D$12:$D$1000="",1,0),0)),"")</f>
        <v/>
      </c>
      <c r="P504" s="114" t="str">
        <f t="shared" si="21"/>
        <v/>
      </c>
      <c r="Q504" s="115" t="str">
        <f t="shared" si="22"/>
        <v/>
      </c>
      <c r="R504" s="15" t="str">
        <f t="shared" si="23"/>
        <v/>
      </c>
      <c r="S504" s="31"/>
      <c r="T504" s="116"/>
      <c r="U504" s="116"/>
      <c r="V504" s="30"/>
    </row>
    <row r="505" spans="2:22">
      <c r="B505" s="105"/>
      <c r="C505" s="102"/>
      <c r="D505" s="100" t="str">
        <f>IFERROR(INDEX('Equipment List'!$B$2:$B$2038,MATCH(E505,'Equipment List'!$A$2:$A$2038,0)),"")</f>
        <v/>
      </c>
      <c r="E505" s="119"/>
      <c r="F505" s="111"/>
      <c r="G505" s="105"/>
      <c r="H505" s="165"/>
      <c r="I505" s="166"/>
      <c r="J505" s="167"/>
      <c r="K505" s="103"/>
      <c r="L505" s="103"/>
      <c r="M505" s="103"/>
      <c r="N505" s="103"/>
      <c r="O505" s="113" t="str" cm="1">
        <f t="array" ref="O505">IFERROR(INDEX($D$12:$D$1000,MATCH(0,COUNTIF($O$11:O504,$D$12:$D$1000&amp;"")+IF($D$12:$D$1000="",1,0),0)),"")</f>
        <v/>
      </c>
      <c r="P505" s="114" t="str">
        <f t="shared" si="21"/>
        <v/>
      </c>
      <c r="Q505" s="115" t="str">
        <f t="shared" si="22"/>
        <v/>
      </c>
      <c r="R505" s="15" t="str">
        <f t="shared" si="23"/>
        <v/>
      </c>
      <c r="S505" s="31"/>
      <c r="T505" s="116"/>
      <c r="U505" s="116"/>
      <c r="V505" s="30"/>
    </row>
    <row r="506" spans="2:22">
      <c r="B506" s="105"/>
      <c r="C506" s="102"/>
      <c r="D506" s="100" t="str">
        <f>IFERROR(INDEX('Equipment List'!$B$2:$B$2038,MATCH(E506,'Equipment List'!$A$2:$A$2038,0)),"")</f>
        <v/>
      </c>
      <c r="E506" s="119"/>
      <c r="F506" s="111"/>
      <c r="G506" s="105"/>
      <c r="H506" s="165"/>
      <c r="I506" s="166"/>
      <c r="J506" s="167"/>
      <c r="K506" s="103"/>
      <c r="L506" s="103"/>
      <c r="M506" s="103"/>
      <c r="N506" s="103"/>
      <c r="O506" s="113" t="str" cm="1">
        <f t="array" ref="O506">IFERROR(INDEX($D$12:$D$1000,MATCH(0,COUNTIF($O$11:O505,$D$12:$D$1000&amp;"")+IF($D$12:$D$1000="",1,0),0)),"")</f>
        <v/>
      </c>
      <c r="P506" s="114" t="str">
        <f t="shared" si="21"/>
        <v/>
      </c>
      <c r="Q506" s="115" t="str">
        <f t="shared" si="22"/>
        <v/>
      </c>
      <c r="R506" s="15" t="str">
        <f t="shared" si="23"/>
        <v/>
      </c>
      <c r="S506" s="31"/>
      <c r="T506" s="116"/>
      <c r="U506" s="116"/>
      <c r="V506" s="30"/>
    </row>
    <row r="507" spans="2:22">
      <c r="B507" s="105"/>
      <c r="C507" s="102"/>
      <c r="D507" s="100" t="str">
        <f>IFERROR(INDEX('Equipment List'!$B$2:$B$2038,MATCH(E507,'Equipment List'!$A$2:$A$2038,0)),"")</f>
        <v/>
      </c>
      <c r="E507" s="119"/>
      <c r="F507" s="111"/>
      <c r="G507" s="105"/>
      <c r="H507" s="165"/>
      <c r="I507" s="166"/>
      <c r="J507" s="167"/>
      <c r="K507" s="103"/>
      <c r="L507" s="103"/>
      <c r="M507" s="103"/>
      <c r="N507" s="103"/>
      <c r="O507" s="113" t="str" cm="1">
        <f t="array" ref="O507">IFERROR(INDEX($D$12:$D$1000,MATCH(0,COUNTIF($O$11:O506,$D$12:$D$1000&amp;"")+IF($D$12:$D$1000="",1,0),0)),"")</f>
        <v/>
      </c>
      <c r="P507" s="114" t="str">
        <f t="shared" si="21"/>
        <v/>
      </c>
      <c r="Q507" s="115" t="str">
        <f t="shared" si="22"/>
        <v/>
      </c>
      <c r="R507" s="15" t="str">
        <f t="shared" si="23"/>
        <v/>
      </c>
      <c r="S507" s="31"/>
      <c r="T507" s="116"/>
      <c r="U507" s="116"/>
      <c r="V507" s="30"/>
    </row>
    <row r="508" spans="2:22">
      <c r="B508" s="105"/>
      <c r="C508" s="102"/>
      <c r="D508" s="100" t="str">
        <f>IFERROR(INDEX('Equipment List'!$B$2:$B$2038,MATCH(E508,'Equipment List'!$A$2:$A$2038,0)),"")</f>
        <v/>
      </c>
      <c r="E508" s="119"/>
      <c r="F508" s="111"/>
      <c r="G508" s="105"/>
      <c r="H508" s="165"/>
      <c r="I508" s="166"/>
      <c r="J508" s="167"/>
      <c r="K508" s="103"/>
      <c r="L508" s="103"/>
      <c r="M508" s="103"/>
      <c r="N508" s="103"/>
      <c r="O508" s="113" t="str" cm="1">
        <f t="array" ref="O508">IFERROR(INDEX($D$12:$D$1000,MATCH(0,COUNTIF($O$11:O507,$D$12:$D$1000&amp;"")+IF($D$12:$D$1000="",1,0),0)),"")</f>
        <v/>
      </c>
      <c r="P508" s="114" t="str">
        <f t="shared" si="21"/>
        <v/>
      </c>
      <c r="Q508" s="115" t="str">
        <f t="shared" si="22"/>
        <v/>
      </c>
      <c r="R508" s="15" t="str">
        <f t="shared" si="23"/>
        <v/>
      </c>
      <c r="S508" s="31"/>
      <c r="T508" s="116"/>
      <c r="U508" s="116"/>
      <c r="V508" s="30"/>
    </row>
    <row r="509" spans="2:22">
      <c r="B509" s="105"/>
      <c r="C509" s="102"/>
      <c r="D509" s="100" t="str">
        <f>IFERROR(INDEX('Equipment List'!$B$2:$B$2038,MATCH(E509,'Equipment List'!$A$2:$A$2038,0)),"")</f>
        <v/>
      </c>
      <c r="E509" s="119"/>
      <c r="F509" s="111"/>
      <c r="G509" s="105"/>
      <c r="H509" s="165"/>
      <c r="I509" s="166"/>
      <c r="J509" s="167"/>
      <c r="K509" s="103"/>
      <c r="L509" s="103"/>
      <c r="M509" s="103"/>
      <c r="N509" s="103"/>
      <c r="O509" s="113" t="str" cm="1">
        <f t="array" ref="O509">IFERROR(INDEX($D$12:$D$1000,MATCH(0,COUNTIF($O$11:O508,$D$12:$D$1000&amp;"")+IF($D$12:$D$1000="",1,0),0)),"")</f>
        <v/>
      </c>
      <c r="P509" s="114" t="str">
        <f t="shared" si="21"/>
        <v/>
      </c>
      <c r="Q509" s="115" t="str">
        <f t="shared" si="22"/>
        <v/>
      </c>
      <c r="R509" s="15" t="str">
        <f t="shared" si="23"/>
        <v/>
      </c>
      <c r="S509" s="31"/>
      <c r="T509" s="116"/>
      <c r="U509" s="116"/>
      <c r="V509" s="30"/>
    </row>
    <row r="510" spans="2:22">
      <c r="B510" s="105"/>
      <c r="C510" s="102"/>
      <c r="D510" s="100" t="str">
        <f>IFERROR(INDEX('Equipment List'!$B$2:$B$2038,MATCH(E510,'Equipment List'!$A$2:$A$2038,0)),"")</f>
        <v/>
      </c>
      <c r="E510" s="119"/>
      <c r="F510" s="111"/>
      <c r="G510" s="105"/>
      <c r="H510" s="165"/>
      <c r="I510" s="166"/>
      <c r="J510" s="167"/>
      <c r="K510" s="103"/>
      <c r="L510" s="103"/>
      <c r="M510" s="103"/>
      <c r="N510" s="103"/>
      <c r="O510" s="113" t="str" cm="1">
        <f t="array" ref="O510">IFERROR(INDEX($D$12:$D$1000,MATCH(0,COUNTIF($O$11:O509,$D$12:$D$1000&amp;"")+IF($D$12:$D$1000="",1,0),0)),"")</f>
        <v/>
      </c>
      <c r="P510" s="114" t="str">
        <f t="shared" si="21"/>
        <v/>
      </c>
      <c r="Q510" s="115" t="str">
        <f t="shared" si="22"/>
        <v/>
      </c>
      <c r="R510" s="15" t="str">
        <f t="shared" si="23"/>
        <v/>
      </c>
      <c r="S510" s="31"/>
      <c r="T510" s="116"/>
      <c r="U510" s="116"/>
      <c r="V510" s="30"/>
    </row>
    <row r="511" spans="2:22">
      <c r="B511" s="105"/>
      <c r="C511" s="102"/>
      <c r="D511" s="100" t="str">
        <f>IFERROR(INDEX('Equipment List'!$B$2:$B$2038,MATCH(E511,'Equipment List'!$A$2:$A$2038,0)),"")</f>
        <v/>
      </c>
      <c r="E511" s="119"/>
      <c r="F511" s="111"/>
      <c r="G511" s="105"/>
      <c r="H511" s="165"/>
      <c r="I511" s="166"/>
      <c r="J511" s="167"/>
      <c r="K511" s="103"/>
      <c r="L511" s="103"/>
      <c r="M511" s="103"/>
      <c r="N511" s="103"/>
      <c r="O511" s="113" t="str" cm="1">
        <f t="array" ref="O511">IFERROR(INDEX($D$12:$D$1000,MATCH(0,COUNTIF($O$11:O510,$D$12:$D$1000&amp;"")+IF($D$12:$D$1000="",1,0),0)),"")</f>
        <v/>
      </c>
      <c r="P511" s="114" t="str">
        <f t="shared" si="21"/>
        <v/>
      </c>
      <c r="Q511" s="115" t="str">
        <f t="shared" si="22"/>
        <v/>
      </c>
      <c r="R511" s="15" t="str">
        <f t="shared" si="23"/>
        <v/>
      </c>
      <c r="S511" s="31"/>
      <c r="T511" s="116"/>
      <c r="U511" s="116"/>
      <c r="V511" s="30"/>
    </row>
    <row r="512" spans="2:22">
      <c r="B512" s="105"/>
      <c r="C512" s="102"/>
      <c r="D512" s="100" t="str">
        <f>IFERROR(INDEX('Equipment List'!$B$2:$B$2038,MATCH(E512,'Equipment List'!$A$2:$A$2038,0)),"")</f>
        <v/>
      </c>
      <c r="E512" s="119"/>
      <c r="F512" s="111"/>
      <c r="G512" s="105"/>
      <c r="H512" s="165"/>
      <c r="I512" s="166"/>
      <c r="J512" s="167"/>
      <c r="K512" s="103"/>
      <c r="L512" s="103"/>
      <c r="M512" s="103"/>
      <c r="N512" s="103"/>
      <c r="O512" s="113" t="str" cm="1">
        <f t="array" ref="O512">IFERROR(INDEX($D$12:$D$1000,MATCH(0,COUNTIF($O$11:O511,$D$12:$D$1000&amp;"")+IF($D$12:$D$1000="",1,0),0)),"")</f>
        <v/>
      </c>
      <c r="P512" s="114" t="str">
        <f t="shared" si="21"/>
        <v/>
      </c>
      <c r="Q512" s="115" t="str">
        <f t="shared" si="22"/>
        <v/>
      </c>
      <c r="R512" s="15" t="str">
        <f t="shared" si="23"/>
        <v/>
      </c>
      <c r="S512" s="31"/>
      <c r="T512" s="116"/>
      <c r="U512" s="116"/>
      <c r="V512" s="30"/>
    </row>
    <row r="513" spans="2:22">
      <c r="B513" s="105"/>
      <c r="C513" s="102"/>
      <c r="D513" s="100" t="str">
        <f>IFERROR(INDEX('Equipment List'!$B$2:$B$2038,MATCH(E513,'Equipment List'!$A$2:$A$2038,0)),"")</f>
        <v/>
      </c>
      <c r="E513" s="119"/>
      <c r="F513" s="111"/>
      <c r="G513" s="105"/>
      <c r="H513" s="165"/>
      <c r="I513" s="166"/>
      <c r="J513" s="167"/>
      <c r="K513" s="103"/>
      <c r="L513" s="103"/>
      <c r="M513" s="103"/>
      <c r="N513" s="103"/>
      <c r="O513" s="113" t="str" cm="1">
        <f t="array" ref="O513">IFERROR(INDEX($D$12:$D$1000,MATCH(0,COUNTIF($O$11:O512,$D$12:$D$1000&amp;"")+IF($D$12:$D$1000="",1,0),0)),"")</f>
        <v/>
      </c>
      <c r="P513" s="114" t="str">
        <f t="shared" si="21"/>
        <v/>
      </c>
      <c r="Q513" s="115" t="str">
        <f t="shared" si="22"/>
        <v/>
      </c>
      <c r="R513" s="15" t="str">
        <f t="shared" si="23"/>
        <v/>
      </c>
      <c r="S513" s="31"/>
      <c r="T513" s="116"/>
      <c r="U513" s="116"/>
      <c r="V513" s="30"/>
    </row>
    <row r="514" spans="2:22">
      <c r="B514" s="105"/>
      <c r="C514" s="102"/>
      <c r="D514" s="100" t="str">
        <f>IFERROR(INDEX('Equipment List'!$B$2:$B$2038,MATCH(E514,'Equipment List'!$A$2:$A$2038,0)),"")</f>
        <v/>
      </c>
      <c r="E514" s="119"/>
      <c r="F514" s="111"/>
      <c r="G514" s="105"/>
      <c r="H514" s="165"/>
      <c r="I514" s="166"/>
      <c r="J514" s="167"/>
      <c r="K514" s="103"/>
      <c r="L514" s="103"/>
      <c r="M514" s="103"/>
      <c r="N514" s="103"/>
      <c r="O514" s="113" t="str" cm="1">
        <f t="array" ref="O514">IFERROR(INDEX($D$12:$D$1000,MATCH(0,COUNTIF($O$11:O513,$D$12:$D$1000&amp;"")+IF($D$12:$D$1000="",1,0),0)),"")</f>
        <v/>
      </c>
      <c r="P514" s="114" t="str">
        <f t="shared" si="21"/>
        <v/>
      </c>
      <c r="Q514" s="115" t="str">
        <f t="shared" si="22"/>
        <v/>
      </c>
      <c r="R514" s="15" t="str">
        <f t="shared" si="23"/>
        <v/>
      </c>
      <c r="S514" s="31"/>
      <c r="T514" s="116"/>
      <c r="U514" s="116"/>
      <c r="V514" s="30"/>
    </row>
    <row r="515" spans="2:22">
      <c r="B515" s="105"/>
      <c r="C515" s="102"/>
      <c r="D515" s="100" t="str">
        <f>IFERROR(INDEX('Equipment List'!$B$2:$B$2038,MATCH(E515,'Equipment List'!$A$2:$A$2038,0)),"")</f>
        <v/>
      </c>
      <c r="E515" s="119"/>
      <c r="F515" s="111"/>
      <c r="G515" s="105"/>
      <c r="H515" s="165"/>
      <c r="I515" s="166"/>
      <c r="J515" s="167"/>
      <c r="K515" s="103"/>
      <c r="L515" s="103"/>
      <c r="M515" s="103"/>
      <c r="N515" s="103"/>
      <c r="O515" s="113" t="str" cm="1">
        <f t="array" ref="O515">IFERROR(INDEX($D$12:$D$1000,MATCH(0,COUNTIF($O$11:O514,$D$12:$D$1000&amp;"")+IF($D$12:$D$1000="",1,0),0)),"")</f>
        <v/>
      </c>
      <c r="P515" s="114" t="str">
        <f t="shared" si="21"/>
        <v/>
      </c>
      <c r="Q515" s="115" t="str">
        <f t="shared" si="22"/>
        <v/>
      </c>
      <c r="R515" s="15" t="str">
        <f t="shared" si="23"/>
        <v/>
      </c>
      <c r="S515" s="31"/>
      <c r="T515" s="116"/>
      <c r="U515" s="116"/>
      <c r="V515" s="30"/>
    </row>
    <row r="516" spans="2:22">
      <c r="B516" s="105"/>
      <c r="C516" s="102"/>
      <c r="D516" s="100" t="str">
        <f>IFERROR(INDEX('Equipment List'!$B$2:$B$2038,MATCH(E516,'Equipment List'!$A$2:$A$2038,0)),"")</f>
        <v/>
      </c>
      <c r="E516" s="119"/>
      <c r="F516" s="111"/>
      <c r="G516" s="105"/>
      <c r="H516" s="165"/>
      <c r="I516" s="166"/>
      <c r="J516" s="167"/>
      <c r="K516" s="103"/>
      <c r="L516" s="103"/>
      <c r="M516" s="103"/>
      <c r="N516" s="103"/>
      <c r="O516" s="113" t="str" cm="1">
        <f t="array" ref="O516">IFERROR(INDEX($D$12:$D$1000,MATCH(0,COUNTIF($O$11:O515,$D$12:$D$1000&amp;"")+IF($D$12:$D$1000="",1,0),0)),"")</f>
        <v/>
      </c>
      <c r="P516" s="114" t="str">
        <f t="shared" si="21"/>
        <v/>
      </c>
      <c r="Q516" s="115" t="str">
        <f t="shared" si="22"/>
        <v/>
      </c>
      <c r="R516" s="15" t="str">
        <f t="shared" si="23"/>
        <v/>
      </c>
      <c r="S516" s="31"/>
      <c r="T516" s="116"/>
      <c r="U516" s="116"/>
      <c r="V516" s="30"/>
    </row>
    <row r="517" spans="2:22">
      <c r="B517" s="105"/>
      <c r="C517" s="102"/>
      <c r="D517" s="100" t="str">
        <f>IFERROR(INDEX('Equipment List'!$B$2:$B$2038,MATCH(E517,'Equipment List'!$A$2:$A$2038,0)),"")</f>
        <v/>
      </c>
      <c r="E517" s="119"/>
      <c r="F517" s="111"/>
      <c r="G517" s="105"/>
      <c r="H517" s="165"/>
      <c r="I517" s="166"/>
      <c r="J517" s="167"/>
      <c r="K517" s="103"/>
      <c r="L517" s="103"/>
      <c r="M517" s="103"/>
      <c r="N517" s="103"/>
      <c r="O517" s="113" t="str" cm="1">
        <f t="array" ref="O517">IFERROR(INDEX($D$12:$D$1000,MATCH(0,COUNTIF($O$11:O516,$D$12:$D$1000&amp;"")+IF($D$12:$D$1000="",1,0),0)),"")</f>
        <v/>
      </c>
      <c r="P517" s="114" t="str">
        <f t="shared" si="21"/>
        <v/>
      </c>
      <c r="Q517" s="115" t="str">
        <f t="shared" si="22"/>
        <v/>
      </c>
      <c r="R517" s="15" t="str">
        <f t="shared" si="23"/>
        <v/>
      </c>
      <c r="S517" s="31"/>
      <c r="T517" s="116"/>
      <c r="U517" s="116"/>
      <c r="V517" s="30"/>
    </row>
    <row r="518" spans="2:22">
      <c r="B518" s="105"/>
      <c r="C518" s="102"/>
      <c r="D518" s="100" t="str">
        <f>IFERROR(INDEX('Equipment List'!$B$2:$B$2038,MATCH(E518,'Equipment List'!$A$2:$A$2038,0)),"")</f>
        <v/>
      </c>
      <c r="E518" s="119"/>
      <c r="F518" s="111"/>
      <c r="G518" s="105"/>
      <c r="H518" s="165"/>
      <c r="I518" s="166"/>
      <c r="J518" s="167"/>
      <c r="K518" s="103"/>
      <c r="L518" s="103"/>
      <c r="M518" s="103"/>
      <c r="N518" s="103"/>
      <c r="O518" s="113" t="str" cm="1">
        <f t="array" ref="O518">IFERROR(INDEX($D$12:$D$1000,MATCH(0,COUNTIF($O$11:O517,$D$12:$D$1000&amp;"")+IF($D$12:$D$1000="",1,0),0)),"")</f>
        <v/>
      </c>
      <c r="P518" s="114" t="str">
        <f t="shared" si="21"/>
        <v/>
      </c>
      <c r="Q518" s="115" t="str">
        <f t="shared" si="22"/>
        <v/>
      </c>
      <c r="R518" s="15" t="str">
        <f t="shared" si="23"/>
        <v/>
      </c>
      <c r="S518" s="31"/>
      <c r="T518" s="116"/>
      <c r="U518" s="116"/>
      <c r="V518" s="30"/>
    </row>
    <row r="519" spans="2:22">
      <c r="B519" s="105"/>
      <c r="C519" s="102"/>
      <c r="D519" s="100" t="str">
        <f>IFERROR(INDEX('Equipment List'!$B$2:$B$2038,MATCH(E519,'Equipment List'!$A$2:$A$2038,0)),"")</f>
        <v/>
      </c>
      <c r="E519" s="119"/>
      <c r="F519" s="111"/>
      <c r="G519" s="105"/>
      <c r="H519" s="165"/>
      <c r="I519" s="166"/>
      <c r="J519" s="167"/>
      <c r="K519" s="103"/>
      <c r="L519" s="103"/>
      <c r="M519" s="103"/>
      <c r="N519" s="103"/>
      <c r="O519" s="113" t="str" cm="1">
        <f t="array" ref="O519">IFERROR(INDEX($D$12:$D$1000,MATCH(0,COUNTIF($O$11:O518,$D$12:$D$1000&amp;"")+IF($D$12:$D$1000="",1,0),0)),"")</f>
        <v/>
      </c>
      <c r="P519" s="114" t="str">
        <f t="shared" si="21"/>
        <v/>
      </c>
      <c r="Q519" s="115" t="str">
        <f t="shared" si="22"/>
        <v/>
      </c>
      <c r="R519" s="15" t="str">
        <f t="shared" si="23"/>
        <v/>
      </c>
      <c r="S519" s="31"/>
      <c r="T519" s="116"/>
      <c r="U519" s="116"/>
      <c r="V519" s="30"/>
    </row>
    <row r="520" spans="2:22">
      <c r="B520" s="105"/>
      <c r="C520" s="102"/>
      <c r="D520" s="100" t="str">
        <f>IFERROR(INDEX('Equipment List'!$B$2:$B$2038,MATCH(E520,'Equipment List'!$A$2:$A$2038,0)),"")</f>
        <v/>
      </c>
      <c r="E520" s="119"/>
      <c r="F520" s="111"/>
      <c r="G520" s="105"/>
      <c r="H520" s="165"/>
      <c r="I520" s="166"/>
      <c r="J520" s="167"/>
      <c r="K520" s="103"/>
      <c r="L520" s="103"/>
      <c r="M520" s="103"/>
      <c r="N520" s="103"/>
      <c r="O520" s="113" t="str" cm="1">
        <f t="array" ref="O520">IFERROR(INDEX($D$12:$D$1000,MATCH(0,COUNTIF($O$11:O519,$D$12:$D$1000&amp;"")+IF($D$12:$D$1000="",1,0),0)),"")</f>
        <v/>
      </c>
      <c r="P520" s="114" t="str">
        <f t="shared" si="21"/>
        <v/>
      </c>
      <c r="Q520" s="115" t="str">
        <f t="shared" si="22"/>
        <v/>
      </c>
      <c r="R520" s="15" t="str">
        <f t="shared" si="23"/>
        <v/>
      </c>
      <c r="S520" s="31"/>
      <c r="T520" s="116"/>
      <c r="U520" s="116"/>
      <c r="V520" s="30"/>
    </row>
    <row r="521" spans="2:22">
      <c r="B521" s="105"/>
      <c r="C521" s="102"/>
      <c r="D521" s="100" t="str">
        <f>IFERROR(INDEX('Equipment List'!$B$2:$B$2038,MATCH(E521,'Equipment List'!$A$2:$A$2038,0)),"")</f>
        <v/>
      </c>
      <c r="E521" s="119"/>
      <c r="F521" s="111"/>
      <c r="G521" s="105"/>
      <c r="H521" s="165"/>
      <c r="I521" s="166"/>
      <c r="J521" s="167"/>
      <c r="K521" s="103"/>
      <c r="L521" s="103"/>
      <c r="M521" s="103"/>
      <c r="N521" s="103"/>
      <c r="O521" s="113" t="str" cm="1">
        <f t="array" ref="O521">IFERROR(INDEX($D$12:$D$1000,MATCH(0,COUNTIF($O$11:O520,$D$12:$D$1000&amp;"")+IF($D$12:$D$1000="",1,0),0)),"")</f>
        <v/>
      </c>
      <c r="P521" s="114" t="str">
        <f t="shared" si="21"/>
        <v/>
      </c>
      <c r="Q521" s="115" t="str">
        <f t="shared" si="22"/>
        <v/>
      </c>
      <c r="R521" s="15" t="str">
        <f t="shared" si="23"/>
        <v/>
      </c>
      <c r="S521" s="31"/>
      <c r="T521" s="116"/>
      <c r="U521" s="116"/>
      <c r="V521" s="30"/>
    </row>
    <row r="522" spans="2:22">
      <c r="B522" s="105"/>
      <c r="C522" s="102"/>
      <c r="D522" s="100" t="str">
        <f>IFERROR(INDEX('Equipment List'!$B$2:$B$2038,MATCH(E522,'Equipment List'!$A$2:$A$2038,0)),"")</f>
        <v/>
      </c>
      <c r="E522" s="119"/>
      <c r="F522" s="111"/>
      <c r="G522" s="105"/>
      <c r="H522" s="165"/>
      <c r="I522" s="166"/>
      <c r="J522" s="167"/>
      <c r="K522" s="103"/>
      <c r="L522" s="103"/>
      <c r="M522" s="103"/>
      <c r="N522" s="103"/>
      <c r="O522" s="113" t="str" cm="1">
        <f t="array" ref="O522">IFERROR(INDEX($D$12:$D$1000,MATCH(0,COUNTIF($O$11:O521,$D$12:$D$1000&amp;"")+IF($D$12:$D$1000="",1,0),0)),"")</f>
        <v/>
      </c>
      <c r="P522" s="114" t="str">
        <f t="shared" si="21"/>
        <v/>
      </c>
      <c r="Q522" s="115" t="str">
        <f t="shared" si="22"/>
        <v/>
      </c>
      <c r="R522" s="15" t="str">
        <f t="shared" si="23"/>
        <v/>
      </c>
      <c r="S522" s="31"/>
      <c r="T522" s="116"/>
      <c r="U522" s="116"/>
      <c r="V522" s="30"/>
    </row>
    <row r="523" spans="2:22">
      <c r="B523" s="105"/>
      <c r="C523" s="102"/>
      <c r="D523" s="100" t="str">
        <f>IFERROR(INDEX('Equipment List'!$B$2:$B$2038,MATCH(E523,'Equipment List'!$A$2:$A$2038,0)),"")</f>
        <v/>
      </c>
      <c r="E523" s="119"/>
      <c r="F523" s="111"/>
      <c r="G523" s="105"/>
      <c r="H523" s="165"/>
      <c r="I523" s="166"/>
      <c r="J523" s="167"/>
      <c r="K523" s="103"/>
      <c r="L523" s="103"/>
      <c r="M523" s="103"/>
      <c r="N523" s="103"/>
      <c r="O523" s="113" t="str" cm="1">
        <f t="array" ref="O523">IFERROR(INDEX($D$12:$D$1000,MATCH(0,COUNTIF($O$11:O522,$D$12:$D$1000&amp;"")+IF($D$12:$D$1000="",1,0),0)),"")</f>
        <v/>
      </c>
      <c r="P523" s="114" t="str">
        <f t="shared" si="21"/>
        <v/>
      </c>
      <c r="Q523" s="115" t="str">
        <f t="shared" si="22"/>
        <v/>
      </c>
      <c r="R523" s="15" t="str">
        <f t="shared" si="23"/>
        <v/>
      </c>
      <c r="S523" s="31"/>
      <c r="T523" s="116"/>
      <c r="U523" s="116"/>
      <c r="V523" s="30"/>
    </row>
    <row r="524" spans="2:22">
      <c r="B524" s="105"/>
      <c r="C524" s="102"/>
      <c r="D524" s="100" t="str">
        <f>IFERROR(INDEX('Equipment List'!$B$2:$B$2038,MATCH(E524,'Equipment List'!$A$2:$A$2038,0)),"")</f>
        <v/>
      </c>
      <c r="E524" s="119"/>
      <c r="F524" s="111"/>
      <c r="G524" s="105"/>
      <c r="H524" s="165"/>
      <c r="I524" s="166"/>
      <c r="J524" s="167"/>
      <c r="K524" s="103"/>
      <c r="L524" s="103"/>
      <c r="M524" s="103"/>
      <c r="N524" s="103"/>
      <c r="O524" s="113" t="str" cm="1">
        <f t="array" ref="O524">IFERROR(INDEX($D$12:$D$1000,MATCH(0,COUNTIF($O$11:O523,$D$12:$D$1000&amp;"")+IF($D$12:$D$1000="",1,0),0)),"")</f>
        <v/>
      </c>
      <c r="P524" s="114" t="str">
        <f t="shared" ref="P524:P587" si="24">IF(O524="","",COUNTIF($D$12:$D$1000,$O524))</f>
        <v/>
      </c>
      <c r="Q524" s="115" t="str">
        <f t="shared" ref="Q524:Q587" si="25">IF($O524="","",SUMIF($D$12:$D$1000,$O524,H$12:H$1000))</f>
        <v/>
      </c>
      <c r="R524" s="15" t="str">
        <f t="shared" ref="R524:R587" si="26">IF($O524="","",SUMIF($D$12:$D$1000,$O524,M$12:M$1000))</f>
        <v/>
      </c>
      <c r="S524" s="31"/>
      <c r="T524" s="116"/>
      <c r="U524" s="116"/>
      <c r="V524" s="30"/>
    </row>
    <row r="525" spans="2:22">
      <c r="B525" s="105"/>
      <c r="C525" s="102"/>
      <c r="D525" s="100" t="str">
        <f>IFERROR(INDEX('Equipment List'!$B$2:$B$2038,MATCH(E525,'Equipment List'!$A$2:$A$2038,0)),"")</f>
        <v/>
      </c>
      <c r="E525" s="119"/>
      <c r="F525" s="111"/>
      <c r="G525" s="105"/>
      <c r="H525" s="165"/>
      <c r="I525" s="166"/>
      <c r="J525" s="167"/>
      <c r="K525" s="103"/>
      <c r="L525" s="103"/>
      <c r="M525" s="103"/>
      <c r="N525" s="103"/>
      <c r="O525" s="113" t="str" cm="1">
        <f t="array" ref="O525">IFERROR(INDEX($D$12:$D$1000,MATCH(0,COUNTIF($O$11:O524,$D$12:$D$1000&amp;"")+IF($D$12:$D$1000="",1,0),0)),"")</f>
        <v/>
      </c>
      <c r="P525" s="114" t="str">
        <f t="shared" si="24"/>
        <v/>
      </c>
      <c r="Q525" s="115" t="str">
        <f t="shared" si="25"/>
        <v/>
      </c>
      <c r="R525" s="15" t="str">
        <f t="shared" si="26"/>
        <v/>
      </c>
      <c r="S525" s="31"/>
      <c r="T525" s="116"/>
      <c r="U525" s="116"/>
      <c r="V525" s="30"/>
    </row>
    <row r="526" spans="2:22">
      <c r="B526" s="105"/>
      <c r="C526" s="102"/>
      <c r="D526" s="100" t="str">
        <f>IFERROR(INDEX('Equipment List'!$B$2:$B$2038,MATCH(E526,'Equipment List'!$A$2:$A$2038,0)),"")</f>
        <v/>
      </c>
      <c r="E526" s="119"/>
      <c r="F526" s="111"/>
      <c r="G526" s="105"/>
      <c r="H526" s="165"/>
      <c r="I526" s="166"/>
      <c r="J526" s="167"/>
      <c r="K526" s="103"/>
      <c r="L526" s="103"/>
      <c r="M526" s="103"/>
      <c r="N526" s="103"/>
      <c r="O526" s="113" t="str" cm="1">
        <f t="array" ref="O526">IFERROR(INDEX($D$12:$D$1000,MATCH(0,COUNTIF($O$11:O525,$D$12:$D$1000&amp;"")+IF($D$12:$D$1000="",1,0),0)),"")</f>
        <v/>
      </c>
      <c r="P526" s="114" t="str">
        <f t="shared" si="24"/>
        <v/>
      </c>
      <c r="Q526" s="115" t="str">
        <f t="shared" si="25"/>
        <v/>
      </c>
      <c r="R526" s="15" t="str">
        <f t="shared" si="26"/>
        <v/>
      </c>
      <c r="S526" s="31"/>
      <c r="T526" s="116"/>
      <c r="U526" s="116"/>
      <c r="V526" s="30"/>
    </row>
    <row r="527" spans="2:22">
      <c r="B527" s="105"/>
      <c r="C527" s="102"/>
      <c r="D527" s="100" t="str">
        <f>IFERROR(INDEX('Equipment List'!$B$2:$B$2038,MATCH(E527,'Equipment List'!$A$2:$A$2038,0)),"")</f>
        <v/>
      </c>
      <c r="E527" s="119"/>
      <c r="F527" s="111"/>
      <c r="G527" s="105"/>
      <c r="H527" s="165"/>
      <c r="I527" s="166"/>
      <c r="J527" s="167"/>
      <c r="K527" s="103"/>
      <c r="L527" s="103"/>
      <c r="M527" s="103"/>
      <c r="N527" s="103"/>
      <c r="O527" s="113" t="str" cm="1">
        <f t="array" ref="O527">IFERROR(INDEX($D$12:$D$1000,MATCH(0,COUNTIF($O$11:O526,$D$12:$D$1000&amp;"")+IF($D$12:$D$1000="",1,0),0)),"")</f>
        <v/>
      </c>
      <c r="P527" s="114" t="str">
        <f t="shared" si="24"/>
        <v/>
      </c>
      <c r="Q527" s="115" t="str">
        <f t="shared" si="25"/>
        <v/>
      </c>
      <c r="R527" s="15" t="str">
        <f t="shared" si="26"/>
        <v/>
      </c>
      <c r="S527" s="31"/>
      <c r="T527" s="116"/>
      <c r="U527" s="116"/>
      <c r="V527" s="30"/>
    </row>
    <row r="528" spans="2:22">
      <c r="B528" s="105"/>
      <c r="C528" s="102"/>
      <c r="D528" s="100" t="str">
        <f>IFERROR(INDEX('Equipment List'!$B$2:$B$2038,MATCH(E528,'Equipment List'!$A$2:$A$2038,0)),"")</f>
        <v/>
      </c>
      <c r="E528" s="119"/>
      <c r="F528" s="111"/>
      <c r="G528" s="105"/>
      <c r="H528" s="165"/>
      <c r="I528" s="166"/>
      <c r="J528" s="167"/>
      <c r="K528" s="103"/>
      <c r="L528" s="103"/>
      <c r="M528" s="103"/>
      <c r="N528" s="103"/>
      <c r="O528" s="113" t="str" cm="1">
        <f t="array" ref="O528">IFERROR(INDEX($D$12:$D$1000,MATCH(0,COUNTIF($O$11:O527,$D$12:$D$1000&amp;"")+IF($D$12:$D$1000="",1,0),0)),"")</f>
        <v/>
      </c>
      <c r="P528" s="114" t="str">
        <f t="shared" si="24"/>
        <v/>
      </c>
      <c r="Q528" s="115" t="str">
        <f t="shared" si="25"/>
        <v/>
      </c>
      <c r="R528" s="15" t="str">
        <f t="shared" si="26"/>
        <v/>
      </c>
      <c r="S528" s="31"/>
      <c r="T528" s="116"/>
      <c r="U528" s="116"/>
      <c r="V528" s="30"/>
    </row>
    <row r="529" spans="2:22">
      <c r="B529" s="105"/>
      <c r="C529" s="102"/>
      <c r="D529" s="100" t="str">
        <f>IFERROR(INDEX('Equipment List'!$B$2:$B$2038,MATCH(E529,'Equipment List'!$A$2:$A$2038,0)),"")</f>
        <v/>
      </c>
      <c r="E529" s="119"/>
      <c r="F529" s="111"/>
      <c r="G529" s="105"/>
      <c r="H529" s="165"/>
      <c r="I529" s="166"/>
      <c r="J529" s="167"/>
      <c r="K529" s="103"/>
      <c r="L529" s="103"/>
      <c r="M529" s="103"/>
      <c r="N529" s="103"/>
      <c r="O529" s="113" t="str" cm="1">
        <f t="array" ref="O529">IFERROR(INDEX($D$12:$D$1000,MATCH(0,COUNTIF($O$11:O528,$D$12:$D$1000&amp;"")+IF($D$12:$D$1000="",1,0),0)),"")</f>
        <v/>
      </c>
      <c r="P529" s="114" t="str">
        <f t="shared" si="24"/>
        <v/>
      </c>
      <c r="Q529" s="115" t="str">
        <f t="shared" si="25"/>
        <v/>
      </c>
      <c r="R529" s="15" t="str">
        <f t="shared" si="26"/>
        <v/>
      </c>
      <c r="S529" s="31"/>
      <c r="T529" s="116"/>
      <c r="U529" s="116"/>
      <c r="V529" s="30"/>
    </row>
    <row r="530" spans="2:22">
      <c r="B530" s="105"/>
      <c r="C530" s="102"/>
      <c r="D530" s="100" t="str">
        <f>IFERROR(INDEX('Equipment List'!$B$2:$B$2038,MATCH(E530,'Equipment List'!$A$2:$A$2038,0)),"")</f>
        <v/>
      </c>
      <c r="E530" s="119"/>
      <c r="F530" s="111"/>
      <c r="G530" s="105"/>
      <c r="H530" s="165"/>
      <c r="I530" s="166"/>
      <c r="J530" s="167"/>
      <c r="K530" s="103"/>
      <c r="L530" s="103"/>
      <c r="M530" s="103"/>
      <c r="N530" s="103"/>
      <c r="O530" s="113" t="str" cm="1">
        <f t="array" ref="O530">IFERROR(INDEX($D$12:$D$1000,MATCH(0,COUNTIF($O$11:O529,$D$12:$D$1000&amp;"")+IF($D$12:$D$1000="",1,0),0)),"")</f>
        <v/>
      </c>
      <c r="P530" s="114" t="str">
        <f t="shared" si="24"/>
        <v/>
      </c>
      <c r="Q530" s="115" t="str">
        <f t="shared" si="25"/>
        <v/>
      </c>
      <c r="R530" s="15" t="str">
        <f t="shared" si="26"/>
        <v/>
      </c>
      <c r="S530" s="31"/>
      <c r="T530" s="116"/>
      <c r="U530" s="116"/>
      <c r="V530" s="30"/>
    </row>
    <row r="531" spans="2:22">
      <c r="B531" s="105"/>
      <c r="C531" s="102"/>
      <c r="D531" s="100" t="str">
        <f>IFERROR(INDEX('Equipment List'!$B$2:$B$2038,MATCH(E531,'Equipment List'!$A$2:$A$2038,0)),"")</f>
        <v/>
      </c>
      <c r="E531" s="119"/>
      <c r="F531" s="111"/>
      <c r="G531" s="105"/>
      <c r="H531" s="165"/>
      <c r="I531" s="166"/>
      <c r="J531" s="167"/>
      <c r="K531" s="103"/>
      <c r="L531" s="103"/>
      <c r="M531" s="103"/>
      <c r="N531" s="103"/>
      <c r="O531" s="113" t="str" cm="1">
        <f t="array" ref="O531">IFERROR(INDEX($D$12:$D$1000,MATCH(0,COUNTIF($O$11:O530,$D$12:$D$1000&amp;"")+IF($D$12:$D$1000="",1,0),0)),"")</f>
        <v/>
      </c>
      <c r="P531" s="114" t="str">
        <f t="shared" si="24"/>
        <v/>
      </c>
      <c r="Q531" s="115" t="str">
        <f t="shared" si="25"/>
        <v/>
      </c>
      <c r="R531" s="15" t="str">
        <f t="shared" si="26"/>
        <v/>
      </c>
      <c r="S531" s="31"/>
      <c r="T531" s="116"/>
      <c r="U531" s="116"/>
      <c r="V531" s="30"/>
    </row>
    <row r="532" spans="2:22">
      <c r="B532" s="105"/>
      <c r="C532" s="102"/>
      <c r="D532" s="100" t="str">
        <f>IFERROR(INDEX('Equipment List'!$B$2:$B$2038,MATCH(E532,'Equipment List'!$A$2:$A$2038,0)),"")</f>
        <v/>
      </c>
      <c r="E532" s="119"/>
      <c r="F532" s="111"/>
      <c r="G532" s="105"/>
      <c r="H532" s="165"/>
      <c r="I532" s="166"/>
      <c r="J532" s="167"/>
      <c r="K532" s="103"/>
      <c r="L532" s="103"/>
      <c r="M532" s="103"/>
      <c r="N532" s="103"/>
      <c r="O532" s="113" t="str" cm="1">
        <f t="array" ref="O532">IFERROR(INDEX($D$12:$D$1000,MATCH(0,COUNTIF($O$11:O531,$D$12:$D$1000&amp;"")+IF($D$12:$D$1000="",1,0),0)),"")</f>
        <v/>
      </c>
      <c r="P532" s="114" t="str">
        <f t="shared" si="24"/>
        <v/>
      </c>
      <c r="Q532" s="115" t="str">
        <f t="shared" si="25"/>
        <v/>
      </c>
      <c r="R532" s="15" t="str">
        <f t="shared" si="26"/>
        <v/>
      </c>
      <c r="S532" s="31"/>
      <c r="T532" s="116"/>
      <c r="U532" s="116"/>
      <c r="V532" s="30"/>
    </row>
    <row r="533" spans="2:22">
      <c r="B533" s="105"/>
      <c r="C533" s="102"/>
      <c r="D533" s="100" t="str">
        <f>IFERROR(INDEX('Equipment List'!$B$2:$B$2038,MATCH(E533,'Equipment List'!$A$2:$A$2038,0)),"")</f>
        <v/>
      </c>
      <c r="E533" s="119"/>
      <c r="F533" s="111"/>
      <c r="G533" s="105"/>
      <c r="H533" s="165"/>
      <c r="I533" s="166"/>
      <c r="J533" s="167"/>
      <c r="K533" s="103"/>
      <c r="L533" s="103"/>
      <c r="M533" s="103"/>
      <c r="N533" s="103"/>
      <c r="O533" s="113" t="str" cm="1">
        <f t="array" ref="O533">IFERROR(INDEX($D$12:$D$1000,MATCH(0,COUNTIF($O$11:O532,$D$12:$D$1000&amp;"")+IF($D$12:$D$1000="",1,0),0)),"")</f>
        <v/>
      </c>
      <c r="P533" s="114" t="str">
        <f t="shared" si="24"/>
        <v/>
      </c>
      <c r="Q533" s="115" t="str">
        <f t="shared" si="25"/>
        <v/>
      </c>
      <c r="R533" s="15" t="str">
        <f t="shared" si="26"/>
        <v/>
      </c>
      <c r="S533" s="31"/>
      <c r="T533" s="116"/>
      <c r="U533" s="116"/>
      <c r="V533" s="30"/>
    </row>
    <row r="534" spans="2:22">
      <c r="B534" s="105"/>
      <c r="C534" s="102"/>
      <c r="D534" s="100" t="str">
        <f>IFERROR(INDEX('Equipment List'!$B$2:$B$2038,MATCH(E534,'Equipment List'!$A$2:$A$2038,0)),"")</f>
        <v/>
      </c>
      <c r="E534" s="119"/>
      <c r="F534" s="111"/>
      <c r="G534" s="105"/>
      <c r="H534" s="165"/>
      <c r="I534" s="166"/>
      <c r="J534" s="167"/>
      <c r="K534" s="103"/>
      <c r="L534" s="103"/>
      <c r="M534" s="103"/>
      <c r="N534" s="103"/>
      <c r="O534" s="113" t="str" cm="1">
        <f t="array" ref="O534">IFERROR(INDEX($D$12:$D$1000,MATCH(0,COUNTIF($O$11:O533,$D$12:$D$1000&amp;"")+IF($D$12:$D$1000="",1,0),0)),"")</f>
        <v/>
      </c>
      <c r="P534" s="114" t="str">
        <f t="shared" si="24"/>
        <v/>
      </c>
      <c r="Q534" s="115" t="str">
        <f t="shared" si="25"/>
        <v/>
      </c>
      <c r="R534" s="15" t="str">
        <f t="shared" si="26"/>
        <v/>
      </c>
      <c r="S534" s="31"/>
      <c r="T534" s="116"/>
      <c r="U534" s="116"/>
      <c r="V534" s="30"/>
    </row>
    <row r="535" spans="2:22">
      <c r="B535" s="105"/>
      <c r="C535" s="102"/>
      <c r="D535" s="100" t="str">
        <f>IFERROR(INDEX('Equipment List'!$B$2:$B$2038,MATCH(E535,'Equipment List'!$A$2:$A$2038,0)),"")</f>
        <v/>
      </c>
      <c r="E535" s="119"/>
      <c r="F535" s="111"/>
      <c r="G535" s="105"/>
      <c r="H535" s="165"/>
      <c r="I535" s="166"/>
      <c r="J535" s="167"/>
      <c r="K535" s="103"/>
      <c r="L535" s="103"/>
      <c r="M535" s="103"/>
      <c r="N535" s="103"/>
      <c r="O535" s="113" t="str" cm="1">
        <f t="array" ref="O535">IFERROR(INDEX($D$12:$D$1000,MATCH(0,COUNTIF($O$11:O534,$D$12:$D$1000&amp;"")+IF($D$12:$D$1000="",1,0),0)),"")</f>
        <v/>
      </c>
      <c r="P535" s="114" t="str">
        <f t="shared" si="24"/>
        <v/>
      </c>
      <c r="Q535" s="115" t="str">
        <f t="shared" si="25"/>
        <v/>
      </c>
      <c r="R535" s="15" t="str">
        <f t="shared" si="26"/>
        <v/>
      </c>
      <c r="S535" s="31"/>
      <c r="T535" s="116"/>
      <c r="U535" s="116"/>
      <c r="V535" s="30"/>
    </row>
    <row r="536" spans="2:22">
      <c r="B536" s="105"/>
      <c r="C536" s="102"/>
      <c r="D536" s="100" t="str">
        <f>IFERROR(INDEX('Equipment List'!$B$2:$B$2038,MATCH(E536,'Equipment List'!$A$2:$A$2038,0)),"")</f>
        <v/>
      </c>
      <c r="E536" s="119"/>
      <c r="F536" s="111"/>
      <c r="G536" s="105"/>
      <c r="H536" s="165"/>
      <c r="I536" s="166"/>
      <c r="J536" s="167"/>
      <c r="K536" s="103"/>
      <c r="L536" s="103"/>
      <c r="M536" s="103"/>
      <c r="N536" s="103"/>
      <c r="O536" s="113" t="str" cm="1">
        <f t="array" ref="O536">IFERROR(INDEX($D$12:$D$1000,MATCH(0,COUNTIF($O$11:O535,$D$12:$D$1000&amp;"")+IF($D$12:$D$1000="",1,0),0)),"")</f>
        <v/>
      </c>
      <c r="P536" s="114" t="str">
        <f t="shared" si="24"/>
        <v/>
      </c>
      <c r="Q536" s="115" t="str">
        <f t="shared" si="25"/>
        <v/>
      </c>
      <c r="R536" s="15" t="str">
        <f t="shared" si="26"/>
        <v/>
      </c>
      <c r="S536" s="31"/>
      <c r="T536" s="116"/>
      <c r="U536" s="116"/>
      <c r="V536" s="30"/>
    </row>
    <row r="537" spans="2:22">
      <c r="B537" s="105"/>
      <c r="C537" s="102"/>
      <c r="D537" s="100" t="str">
        <f>IFERROR(INDEX('Equipment List'!$B$2:$B$2038,MATCH(E537,'Equipment List'!$A$2:$A$2038,0)),"")</f>
        <v/>
      </c>
      <c r="E537" s="119"/>
      <c r="F537" s="111"/>
      <c r="G537" s="105"/>
      <c r="H537" s="165"/>
      <c r="I537" s="166"/>
      <c r="J537" s="167"/>
      <c r="K537" s="103"/>
      <c r="L537" s="103"/>
      <c r="M537" s="103"/>
      <c r="N537" s="103"/>
      <c r="O537" s="113" t="str" cm="1">
        <f t="array" ref="O537">IFERROR(INDEX($D$12:$D$1000,MATCH(0,COUNTIF($O$11:O536,$D$12:$D$1000&amp;"")+IF($D$12:$D$1000="",1,0),0)),"")</f>
        <v/>
      </c>
      <c r="P537" s="114" t="str">
        <f t="shared" si="24"/>
        <v/>
      </c>
      <c r="Q537" s="115" t="str">
        <f t="shared" si="25"/>
        <v/>
      </c>
      <c r="R537" s="15" t="str">
        <f t="shared" si="26"/>
        <v/>
      </c>
      <c r="S537" s="31"/>
      <c r="T537" s="116"/>
      <c r="U537" s="116"/>
      <c r="V537" s="30"/>
    </row>
    <row r="538" spans="2:22">
      <c r="B538" s="105"/>
      <c r="C538" s="102"/>
      <c r="D538" s="100" t="str">
        <f>IFERROR(INDEX('Equipment List'!$B$2:$B$2038,MATCH(E538,'Equipment List'!$A$2:$A$2038,0)),"")</f>
        <v/>
      </c>
      <c r="E538" s="119"/>
      <c r="F538" s="111"/>
      <c r="G538" s="105"/>
      <c r="H538" s="165"/>
      <c r="I538" s="166"/>
      <c r="J538" s="167"/>
      <c r="K538" s="103"/>
      <c r="L538" s="103"/>
      <c r="M538" s="103"/>
      <c r="N538" s="103"/>
      <c r="O538" s="113" t="str" cm="1">
        <f t="array" ref="O538">IFERROR(INDEX($D$12:$D$1000,MATCH(0,COUNTIF($O$11:O537,$D$12:$D$1000&amp;"")+IF($D$12:$D$1000="",1,0),0)),"")</f>
        <v/>
      </c>
      <c r="P538" s="114" t="str">
        <f t="shared" si="24"/>
        <v/>
      </c>
      <c r="Q538" s="115" t="str">
        <f t="shared" si="25"/>
        <v/>
      </c>
      <c r="R538" s="15" t="str">
        <f t="shared" si="26"/>
        <v/>
      </c>
      <c r="S538" s="31"/>
      <c r="T538" s="116"/>
      <c r="U538" s="116"/>
      <c r="V538" s="30"/>
    </row>
    <row r="539" spans="2:22">
      <c r="B539" s="105"/>
      <c r="C539" s="102"/>
      <c r="D539" s="100" t="str">
        <f>IFERROR(INDEX('Equipment List'!$B$2:$B$2038,MATCH(E539,'Equipment List'!$A$2:$A$2038,0)),"")</f>
        <v/>
      </c>
      <c r="E539" s="119"/>
      <c r="F539" s="111"/>
      <c r="G539" s="105"/>
      <c r="H539" s="165"/>
      <c r="I539" s="166"/>
      <c r="J539" s="167"/>
      <c r="K539" s="103"/>
      <c r="L539" s="103"/>
      <c r="M539" s="103"/>
      <c r="N539" s="103"/>
      <c r="O539" s="113" t="str" cm="1">
        <f t="array" ref="O539">IFERROR(INDEX($D$12:$D$1000,MATCH(0,COUNTIF($O$11:O538,$D$12:$D$1000&amp;"")+IF($D$12:$D$1000="",1,0),0)),"")</f>
        <v/>
      </c>
      <c r="P539" s="114" t="str">
        <f t="shared" si="24"/>
        <v/>
      </c>
      <c r="Q539" s="115" t="str">
        <f t="shared" si="25"/>
        <v/>
      </c>
      <c r="R539" s="15" t="str">
        <f t="shared" si="26"/>
        <v/>
      </c>
      <c r="S539" s="31"/>
      <c r="T539" s="116"/>
      <c r="U539" s="116"/>
      <c r="V539" s="30"/>
    </row>
    <row r="540" spans="2:22">
      <c r="B540" s="105"/>
      <c r="C540" s="102"/>
      <c r="D540" s="100" t="str">
        <f>IFERROR(INDEX('Equipment List'!$B$2:$B$2038,MATCH(E540,'Equipment List'!$A$2:$A$2038,0)),"")</f>
        <v/>
      </c>
      <c r="E540" s="119"/>
      <c r="F540" s="111"/>
      <c r="G540" s="105"/>
      <c r="H540" s="165"/>
      <c r="I540" s="166"/>
      <c r="J540" s="167"/>
      <c r="K540" s="103"/>
      <c r="L540" s="103"/>
      <c r="M540" s="103"/>
      <c r="N540" s="103"/>
      <c r="O540" s="113" t="str" cm="1">
        <f t="array" ref="O540">IFERROR(INDEX($D$12:$D$1000,MATCH(0,COUNTIF($O$11:O539,$D$12:$D$1000&amp;"")+IF($D$12:$D$1000="",1,0),0)),"")</f>
        <v/>
      </c>
      <c r="P540" s="114" t="str">
        <f t="shared" si="24"/>
        <v/>
      </c>
      <c r="Q540" s="115" t="str">
        <f t="shared" si="25"/>
        <v/>
      </c>
      <c r="R540" s="15" t="str">
        <f t="shared" si="26"/>
        <v/>
      </c>
      <c r="S540" s="31"/>
      <c r="T540" s="116"/>
      <c r="U540" s="116"/>
      <c r="V540" s="30"/>
    </row>
    <row r="541" spans="2:22">
      <c r="B541" s="105"/>
      <c r="C541" s="102"/>
      <c r="D541" s="100" t="str">
        <f>IFERROR(INDEX('Equipment List'!$B$2:$B$2038,MATCH(E541,'Equipment List'!$A$2:$A$2038,0)),"")</f>
        <v/>
      </c>
      <c r="E541" s="119"/>
      <c r="F541" s="111"/>
      <c r="G541" s="105"/>
      <c r="H541" s="165"/>
      <c r="I541" s="166"/>
      <c r="J541" s="167"/>
      <c r="K541" s="103"/>
      <c r="L541" s="103"/>
      <c r="M541" s="103"/>
      <c r="N541" s="103"/>
      <c r="O541" s="113" t="str" cm="1">
        <f t="array" ref="O541">IFERROR(INDEX($D$12:$D$1000,MATCH(0,COUNTIF($O$11:O540,$D$12:$D$1000&amp;"")+IF($D$12:$D$1000="",1,0),0)),"")</f>
        <v/>
      </c>
      <c r="P541" s="114" t="str">
        <f t="shared" si="24"/>
        <v/>
      </c>
      <c r="Q541" s="115" t="str">
        <f t="shared" si="25"/>
        <v/>
      </c>
      <c r="R541" s="15" t="str">
        <f t="shared" si="26"/>
        <v/>
      </c>
      <c r="S541" s="31"/>
      <c r="T541" s="116"/>
      <c r="U541" s="116"/>
      <c r="V541" s="30"/>
    </row>
    <row r="542" spans="2:22">
      <c r="B542" s="105"/>
      <c r="C542" s="102"/>
      <c r="D542" s="100" t="str">
        <f>IFERROR(INDEX('Equipment List'!$B$2:$B$2038,MATCH(E542,'Equipment List'!$A$2:$A$2038,0)),"")</f>
        <v/>
      </c>
      <c r="E542" s="119"/>
      <c r="F542" s="111"/>
      <c r="G542" s="105"/>
      <c r="H542" s="165"/>
      <c r="I542" s="166"/>
      <c r="J542" s="167"/>
      <c r="K542" s="103"/>
      <c r="L542" s="103"/>
      <c r="M542" s="103"/>
      <c r="N542" s="103"/>
      <c r="O542" s="113" t="str" cm="1">
        <f t="array" ref="O542">IFERROR(INDEX($D$12:$D$1000,MATCH(0,COUNTIF($O$11:O541,$D$12:$D$1000&amp;"")+IF($D$12:$D$1000="",1,0),0)),"")</f>
        <v/>
      </c>
      <c r="P542" s="114" t="str">
        <f t="shared" si="24"/>
        <v/>
      </c>
      <c r="Q542" s="115" t="str">
        <f t="shared" si="25"/>
        <v/>
      </c>
      <c r="R542" s="15" t="str">
        <f t="shared" si="26"/>
        <v/>
      </c>
      <c r="S542" s="31"/>
      <c r="T542" s="116"/>
      <c r="U542" s="116"/>
      <c r="V542" s="30"/>
    </row>
    <row r="543" spans="2:22">
      <c r="B543" s="105"/>
      <c r="C543" s="102"/>
      <c r="D543" s="100" t="str">
        <f>IFERROR(INDEX('Equipment List'!$B$2:$B$2038,MATCH(E543,'Equipment List'!$A$2:$A$2038,0)),"")</f>
        <v/>
      </c>
      <c r="E543" s="119"/>
      <c r="F543" s="111"/>
      <c r="G543" s="105"/>
      <c r="H543" s="165"/>
      <c r="I543" s="166"/>
      <c r="J543" s="167"/>
      <c r="K543" s="103"/>
      <c r="L543" s="103"/>
      <c r="M543" s="103"/>
      <c r="N543" s="103"/>
      <c r="O543" s="113" t="str" cm="1">
        <f t="array" ref="O543">IFERROR(INDEX($D$12:$D$1000,MATCH(0,COUNTIF($O$11:O542,$D$12:$D$1000&amp;"")+IF($D$12:$D$1000="",1,0),0)),"")</f>
        <v/>
      </c>
      <c r="P543" s="114" t="str">
        <f t="shared" si="24"/>
        <v/>
      </c>
      <c r="Q543" s="115" t="str">
        <f t="shared" si="25"/>
        <v/>
      </c>
      <c r="R543" s="15" t="str">
        <f t="shared" si="26"/>
        <v/>
      </c>
      <c r="S543" s="31"/>
      <c r="T543" s="116"/>
      <c r="U543" s="116"/>
      <c r="V543" s="30"/>
    </row>
    <row r="544" spans="2:22">
      <c r="B544" s="105"/>
      <c r="C544" s="102"/>
      <c r="D544" s="100" t="str">
        <f>IFERROR(INDEX('Equipment List'!$B$2:$B$2038,MATCH(E544,'Equipment List'!$A$2:$A$2038,0)),"")</f>
        <v/>
      </c>
      <c r="E544" s="119"/>
      <c r="F544" s="111"/>
      <c r="G544" s="105"/>
      <c r="H544" s="165"/>
      <c r="I544" s="166"/>
      <c r="J544" s="167"/>
      <c r="K544" s="103"/>
      <c r="L544" s="103"/>
      <c r="M544" s="103"/>
      <c r="N544" s="103"/>
      <c r="O544" s="113" t="str" cm="1">
        <f t="array" ref="O544">IFERROR(INDEX($D$12:$D$1000,MATCH(0,COUNTIF($O$11:O543,$D$12:$D$1000&amp;"")+IF($D$12:$D$1000="",1,0),0)),"")</f>
        <v/>
      </c>
      <c r="P544" s="114" t="str">
        <f t="shared" si="24"/>
        <v/>
      </c>
      <c r="Q544" s="115" t="str">
        <f t="shared" si="25"/>
        <v/>
      </c>
      <c r="R544" s="15" t="str">
        <f t="shared" si="26"/>
        <v/>
      </c>
      <c r="S544" s="31"/>
      <c r="T544" s="116"/>
      <c r="U544" s="116"/>
      <c r="V544" s="30"/>
    </row>
    <row r="545" spans="2:22">
      <c r="B545" s="105"/>
      <c r="C545" s="102"/>
      <c r="D545" s="100" t="str">
        <f>IFERROR(INDEX('Equipment List'!$B$2:$B$2038,MATCH(E545,'Equipment List'!$A$2:$A$2038,0)),"")</f>
        <v/>
      </c>
      <c r="E545" s="119"/>
      <c r="F545" s="111"/>
      <c r="G545" s="105"/>
      <c r="H545" s="165"/>
      <c r="I545" s="166"/>
      <c r="J545" s="167"/>
      <c r="K545" s="103"/>
      <c r="L545" s="103"/>
      <c r="M545" s="103"/>
      <c r="N545" s="103"/>
      <c r="O545" s="113" t="str" cm="1">
        <f t="array" ref="O545">IFERROR(INDEX($D$12:$D$1000,MATCH(0,COUNTIF($O$11:O544,$D$12:$D$1000&amp;"")+IF($D$12:$D$1000="",1,0),0)),"")</f>
        <v/>
      </c>
      <c r="P545" s="114" t="str">
        <f t="shared" si="24"/>
        <v/>
      </c>
      <c r="Q545" s="115" t="str">
        <f t="shared" si="25"/>
        <v/>
      </c>
      <c r="R545" s="15" t="str">
        <f t="shared" si="26"/>
        <v/>
      </c>
      <c r="S545" s="31"/>
      <c r="T545" s="116"/>
      <c r="U545" s="116"/>
      <c r="V545" s="30"/>
    </row>
    <row r="546" spans="2:22">
      <c r="B546" s="105"/>
      <c r="C546" s="102"/>
      <c r="D546" s="100" t="str">
        <f>IFERROR(INDEX('Equipment List'!$B$2:$B$2038,MATCH(E546,'Equipment List'!$A$2:$A$2038,0)),"")</f>
        <v/>
      </c>
      <c r="E546" s="119"/>
      <c r="F546" s="111"/>
      <c r="G546" s="105"/>
      <c r="H546" s="165"/>
      <c r="I546" s="166"/>
      <c r="J546" s="167"/>
      <c r="K546" s="103"/>
      <c r="L546" s="103"/>
      <c r="M546" s="103"/>
      <c r="N546" s="103"/>
      <c r="O546" s="113" t="str" cm="1">
        <f t="array" ref="O546">IFERROR(INDEX($D$12:$D$1000,MATCH(0,COUNTIF($O$11:O545,$D$12:$D$1000&amp;"")+IF($D$12:$D$1000="",1,0),0)),"")</f>
        <v/>
      </c>
      <c r="P546" s="114" t="str">
        <f t="shared" si="24"/>
        <v/>
      </c>
      <c r="Q546" s="115" t="str">
        <f t="shared" si="25"/>
        <v/>
      </c>
      <c r="R546" s="15" t="str">
        <f t="shared" si="26"/>
        <v/>
      </c>
      <c r="S546" s="31"/>
      <c r="T546" s="116"/>
      <c r="U546" s="116"/>
      <c r="V546" s="30"/>
    </row>
    <row r="547" spans="2:22">
      <c r="B547" s="105"/>
      <c r="C547" s="102"/>
      <c r="D547" s="100" t="str">
        <f>IFERROR(INDEX('Equipment List'!$B$2:$B$2038,MATCH(E547,'Equipment List'!$A$2:$A$2038,0)),"")</f>
        <v/>
      </c>
      <c r="E547" s="119"/>
      <c r="F547" s="111"/>
      <c r="G547" s="105"/>
      <c r="H547" s="165"/>
      <c r="I547" s="166"/>
      <c r="J547" s="167"/>
      <c r="K547" s="103"/>
      <c r="L547" s="103"/>
      <c r="M547" s="103"/>
      <c r="N547" s="103"/>
      <c r="O547" s="113" t="str" cm="1">
        <f t="array" ref="O547">IFERROR(INDEX($D$12:$D$1000,MATCH(0,COUNTIF($O$11:O546,$D$12:$D$1000&amp;"")+IF($D$12:$D$1000="",1,0),0)),"")</f>
        <v/>
      </c>
      <c r="P547" s="114" t="str">
        <f t="shared" si="24"/>
        <v/>
      </c>
      <c r="Q547" s="115" t="str">
        <f t="shared" si="25"/>
        <v/>
      </c>
      <c r="R547" s="15" t="str">
        <f t="shared" si="26"/>
        <v/>
      </c>
      <c r="S547" s="31"/>
      <c r="T547" s="116"/>
      <c r="U547" s="116"/>
      <c r="V547" s="30"/>
    </row>
    <row r="548" spans="2:22">
      <c r="B548" s="105"/>
      <c r="C548" s="102"/>
      <c r="D548" s="100" t="str">
        <f>IFERROR(INDEX('Equipment List'!$B$2:$B$2038,MATCH(E548,'Equipment List'!$A$2:$A$2038,0)),"")</f>
        <v/>
      </c>
      <c r="E548" s="119"/>
      <c r="F548" s="111"/>
      <c r="G548" s="105"/>
      <c r="H548" s="165"/>
      <c r="I548" s="166"/>
      <c r="J548" s="167"/>
      <c r="K548" s="103"/>
      <c r="L548" s="103"/>
      <c r="M548" s="103"/>
      <c r="N548" s="103"/>
      <c r="O548" s="113" t="str" cm="1">
        <f t="array" ref="O548">IFERROR(INDEX($D$12:$D$1000,MATCH(0,COUNTIF($O$11:O547,$D$12:$D$1000&amp;"")+IF($D$12:$D$1000="",1,0),0)),"")</f>
        <v/>
      </c>
      <c r="P548" s="114" t="str">
        <f t="shared" si="24"/>
        <v/>
      </c>
      <c r="Q548" s="115" t="str">
        <f t="shared" si="25"/>
        <v/>
      </c>
      <c r="R548" s="15" t="str">
        <f t="shared" si="26"/>
        <v/>
      </c>
      <c r="S548" s="31"/>
      <c r="T548" s="116"/>
      <c r="U548" s="116"/>
      <c r="V548" s="30"/>
    </row>
    <row r="549" spans="2:22">
      <c r="B549" s="105"/>
      <c r="C549" s="102"/>
      <c r="D549" s="100" t="str">
        <f>IFERROR(INDEX('Equipment List'!$B$2:$B$2038,MATCH(E549,'Equipment List'!$A$2:$A$2038,0)),"")</f>
        <v/>
      </c>
      <c r="E549" s="119"/>
      <c r="F549" s="111"/>
      <c r="G549" s="105"/>
      <c r="H549" s="165"/>
      <c r="I549" s="166"/>
      <c r="J549" s="167"/>
      <c r="K549" s="103"/>
      <c r="L549" s="103"/>
      <c r="M549" s="103"/>
      <c r="N549" s="103"/>
      <c r="O549" s="113" t="str" cm="1">
        <f t="array" ref="O549">IFERROR(INDEX($D$12:$D$1000,MATCH(0,COUNTIF($O$11:O548,$D$12:$D$1000&amp;"")+IF($D$12:$D$1000="",1,0),0)),"")</f>
        <v/>
      </c>
      <c r="P549" s="114" t="str">
        <f t="shared" si="24"/>
        <v/>
      </c>
      <c r="Q549" s="115" t="str">
        <f t="shared" si="25"/>
        <v/>
      </c>
      <c r="R549" s="15" t="str">
        <f t="shared" si="26"/>
        <v/>
      </c>
      <c r="S549" s="31"/>
      <c r="T549" s="116"/>
      <c r="U549" s="116"/>
      <c r="V549" s="30"/>
    </row>
    <row r="550" spans="2:22">
      <c r="B550" s="105"/>
      <c r="C550" s="102"/>
      <c r="D550" s="100" t="str">
        <f>IFERROR(INDEX('Equipment List'!$B$2:$B$2038,MATCH(E550,'Equipment List'!$A$2:$A$2038,0)),"")</f>
        <v/>
      </c>
      <c r="E550" s="119"/>
      <c r="F550" s="111"/>
      <c r="G550" s="105"/>
      <c r="H550" s="165"/>
      <c r="I550" s="166"/>
      <c r="J550" s="167"/>
      <c r="K550" s="103"/>
      <c r="L550" s="103"/>
      <c r="M550" s="103"/>
      <c r="N550" s="103"/>
      <c r="O550" s="113" t="str" cm="1">
        <f t="array" ref="O550">IFERROR(INDEX($D$12:$D$1000,MATCH(0,COUNTIF($O$11:O549,$D$12:$D$1000&amp;"")+IF($D$12:$D$1000="",1,0),0)),"")</f>
        <v/>
      </c>
      <c r="P550" s="114" t="str">
        <f t="shared" si="24"/>
        <v/>
      </c>
      <c r="Q550" s="115" t="str">
        <f t="shared" si="25"/>
        <v/>
      </c>
      <c r="R550" s="15" t="str">
        <f t="shared" si="26"/>
        <v/>
      </c>
      <c r="S550" s="31"/>
      <c r="T550" s="116"/>
      <c r="U550" s="116"/>
      <c r="V550" s="30"/>
    </row>
    <row r="551" spans="2:22">
      <c r="B551" s="105"/>
      <c r="C551" s="102"/>
      <c r="D551" s="100" t="str">
        <f>IFERROR(INDEX('Equipment List'!$B$2:$B$2038,MATCH(E551,'Equipment List'!$A$2:$A$2038,0)),"")</f>
        <v/>
      </c>
      <c r="E551" s="119"/>
      <c r="F551" s="111"/>
      <c r="G551" s="105"/>
      <c r="H551" s="165"/>
      <c r="I551" s="166"/>
      <c r="J551" s="167"/>
      <c r="K551" s="103"/>
      <c r="L551" s="103"/>
      <c r="M551" s="103"/>
      <c r="N551" s="103"/>
      <c r="O551" s="113" t="str" cm="1">
        <f t="array" ref="O551">IFERROR(INDEX($D$12:$D$1000,MATCH(0,COUNTIF($O$11:O550,$D$12:$D$1000&amp;"")+IF($D$12:$D$1000="",1,0),0)),"")</f>
        <v/>
      </c>
      <c r="P551" s="114" t="str">
        <f t="shared" si="24"/>
        <v/>
      </c>
      <c r="Q551" s="115" t="str">
        <f t="shared" si="25"/>
        <v/>
      </c>
      <c r="R551" s="15" t="str">
        <f t="shared" si="26"/>
        <v/>
      </c>
      <c r="S551" s="31"/>
      <c r="T551" s="116"/>
      <c r="U551" s="116"/>
      <c r="V551" s="30"/>
    </row>
    <row r="552" spans="2:22">
      <c r="B552" s="105"/>
      <c r="C552" s="102"/>
      <c r="D552" s="100" t="str">
        <f>IFERROR(INDEX('Equipment List'!$B$2:$B$2038,MATCH(E552,'Equipment List'!$A$2:$A$2038,0)),"")</f>
        <v/>
      </c>
      <c r="E552" s="119"/>
      <c r="F552" s="111"/>
      <c r="G552" s="105"/>
      <c r="H552" s="165"/>
      <c r="I552" s="166"/>
      <c r="J552" s="167"/>
      <c r="K552" s="103"/>
      <c r="L552" s="103"/>
      <c r="M552" s="103"/>
      <c r="N552" s="103"/>
      <c r="O552" s="113" t="str" cm="1">
        <f t="array" ref="O552">IFERROR(INDEX($D$12:$D$1000,MATCH(0,COUNTIF($O$11:O551,$D$12:$D$1000&amp;"")+IF($D$12:$D$1000="",1,0),0)),"")</f>
        <v/>
      </c>
      <c r="P552" s="114" t="str">
        <f t="shared" si="24"/>
        <v/>
      </c>
      <c r="Q552" s="115" t="str">
        <f t="shared" si="25"/>
        <v/>
      </c>
      <c r="R552" s="15" t="str">
        <f t="shared" si="26"/>
        <v/>
      </c>
      <c r="S552" s="31"/>
      <c r="T552" s="116"/>
      <c r="U552" s="116"/>
      <c r="V552" s="30"/>
    </row>
    <row r="553" spans="2:22">
      <c r="B553" s="105"/>
      <c r="C553" s="102"/>
      <c r="D553" s="100" t="str">
        <f>IFERROR(INDEX('Equipment List'!$B$2:$B$2038,MATCH(E553,'Equipment List'!$A$2:$A$2038,0)),"")</f>
        <v/>
      </c>
      <c r="E553" s="119"/>
      <c r="F553" s="111"/>
      <c r="G553" s="105"/>
      <c r="H553" s="165"/>
      <c r="I553" s="166"/>
      <c r="J553" s="167"/>
      <c r="K553" s="103"/>
      <c r="L553" s="103"/>
      <c r="M553" s="103"/>
      <c r="N553" s="103"/>
      <c r="O553" s="113" t="str" cm="1">
        <f t="array" ref="O553">IFERROR(INDEX($D$12:$D$1000,MATCH(0,COUNTIF($O$11:O552,$D$12:$D$1000&amp;"")+IF($D$12:$D$1000="",1,0),0)),"")</f>
        <v/>
      </c>
      <c r="P553" s="114" t="str">
        <f t="shared" si="24"/>
        <v/>
      </c>
      <c r="Q553" s="115" t="str">
        <f t="shared" si="25"/>
        <v/>
      </c>
      <c r="R553" s="15" t="str">
        <f t="shared" si="26"/>
        <v/>
      </c>
      <c r="S553" s="31"/>
      <c r="T553" s="116"/>
      <c r="U553" s="116"/>
      <c r="V553" s="30"/>
    </row>
    <row r="554" spans="2:22">
      <c r="B554" s="105"/>
      <c r="C554" s="102"/>
      <c r="D554" s="100" t="str">
        <f>IFERROR(INDEX('Equipment List'!$B$2:$B$2038,MATCH(E554,'Equipment List'!$A$2:$A$2038,0)),"")</f>
        <v/>
      </c>
      <c r="E554" s="119"/>
      <c r="F554" s="111"/>
      <c r="G554" s="105"/>
      <c r="H554" s="165"/>
      <c r="I554" s="166"/>
      <c r="J554" s="167"/>
      <c r="K554" s="103"/>
      <c r="L554" s="103"/>
      <c r="M554" s="103"/>
      <c r="N554" s="103"/>
      <c r="O554" s="113" t="str" cm="1">
        <f t="array" ref="O554">IFERROR(INDEX($D$12:$D$1000,MATCH(0,COUNTIF($O$11:O553,$D$12:$D$1000&amp;"")+IF($D$12:$D$1000="",1,0),0)),"")</f>
        <v/>
      </c>
      <c r="P554" s="114" t="str">
        <f t="shared" si="24"/>
        <v/>
      </c>
      <c r="Q554" s="115" t="str">
        <f t="shared" si="25"/>
        <v/>
      </c>
      <c r="R554" s="15" t="str">
        <f t="shared" si="26"/>
        <v/>
      </c>
      <c r="S554" s="31"/>
      <c r="T554" s="116"/>
      <c r="U554" s="116"/>
      <c r="V554" s="30"/>
    </row>
    <row r="555" spans="2:22">
      <c r="B555" s="105"/>
      <c r="C555" s="102"/>
      <c r="D555" s="100" t="str">
        <f>IFERROR(INDEX('Equipment List'!$B$2:$B$2038,MATCH(E555,'Equipment List'!$A$2:$A$2038,0)),"")</f>
        <v/>
      </c>
      <c r="E555" s="119"/>
      <c r="F555" s="111"/>
      <c r="G555" s="105"/>
      <c r="H555" s="165"/>
      <c r="I555" s="166"/>
      <c r="J555" s="167"/>
      <c r="K555" s="103"/>
      <c r="L555" s="103"/>
      <c r="M555" s="103"/>
      <c r="N555" s="103"/>
      <c r="O555" s="113" t="str" cm="1">
        <f t="array" ref="O555">IFERROR(INDEX($D$12:$D$1000,MATCH(0,COUNTIF($O$11:O554,$D$12:$D$1000&amp;"")+IF($D$12:$D$1000="",1,0),0)),"")</f>
        <v/>
      </c>
      <c r="P555" s="114" t="str">
        <f t="shared" si="24"/>
        <v/>
      </c>
      <c r="Q555" s="115" t="str">
        <f t="shared" si="25"/>
        <v/>
      </c>
      <c r="R555" s="15" t="str">
        <f t="shared" si="26"/>
        <v/>
      </c>
      <c r="S555" s="31"/>
      <c r="T555" s="116"/>
      <c r="U555" s="116"/>
      <c r="V555" s="30"/>
    </row>
    <row r="556" spans="2:22">
      <c r="B556" s="105"/>
      <c r="C556" s="102"/>
      <c r="D556" s="100" t="str">
        <f>IFERROR(INDEX('Equipment List'!$B$2:$B$2038,MATCH(E556,'Equipment List'!$A$2:$A$2038,0)),"")</f>
        <v/>
      </c>
      <c r="E556" s="119"/>
      <c r="F556" s="111"/>
      <c r="G556" s="105"/>
      <c r="H556" s="165"/>
      <c r="I556" s="166"/>
      <c r="J556" s="167"/>
      <c r="K556" s="103"/>
      <c r="L556" s="103"/>
      <c r="M556" s="103"/>
      <c r="N556" s="103"/>
      <c r="O556" s="113" t="str" cm="1">
        <f t="array" ref="O556">IFERROR(INDEX($D$12:$D$1000,MATCH(0,COUNTIF($O$11:O555,$D$12:$D$1000&amp;"")+IF($D$12:$D$1000="",1,0),0)),"")</f>
        <v/>
      </c>
      <c r="P556" s="114" t="str">
        <f t="shared" si="24"/>
        <v/>
      </c>
      <c r="Q556" s="115" t="str">
        <f t="shared" si="25"/>
        <v/>
      </c>
      <c r="R556" s="15" t="str">
        <f t="shared" si="26"/>
        <v/>
      </c>
      <c r="S556" s="31"/>
      <c r="T556" s="116"/>
      <c r="U556" s="116"/>
      <c r="V556" s="30"/>
    </row>
    <row r="557" spans="2:22">
      <c r="B557" s="105"/>
      <c r="C557" s="102"/>
      <c r="D557" s="100" t="str">
        <f>IFERROR(INDEX('Equipment List'!$B$2:$B$2038,MATCH(E557,'Equipment List'!$A$2:$A$2038,0)),"")</f>
        <v/>
      </c>
      <c r="E557" s="119"/>
      <c r="F557" s="111"/>
      <c r="G557" s="105"/>
      <c r="H557" s="165"/>
      <c r="I557" s="166"/>
      <c r="J557" s="167"/>
      <c r="K557" s="103"/>
      <c r="L557" s="103"/>
      <c r="M557" s="103"/>
      <c r="N557" s="103"/>
      <c r="O557" s="113" t="str" cm="1">
        <f t="array" ref="O557">IFERROR(INDEX($D$12:$D$1000,MATCH(0,COUNTIF($O$11:O556,$D$12:$D$1000&amp;"")+IF($D$12:$D$1000="",1,0),0)),"")</f>
        <v/>
      </c>
      <c r="P557" s="114" t="str">
        <f t="shared" si="24"/>
        <v/>
      </c>
      <c r="Q557" s="115" t="str">
        <f t="shared" si="25"/>
        <v/>
      </c>
      <c r="R557" s="15" t="str">
        <f t="shared" si="26"/>
        <v/>
      </c>
      <c r="S557" s="31"/>
      <c r="T557" s="116"/>
      <c r="U557" s="116"/>
      <c r="V557" s="30"/>
    </row>
    <row r="558" spans="2:22">
      <c r="B558" s="105"/>
      <c r="C558" s="102"/>
      <c r="D558" s="100" t="str">
        <f>IFERROR(INDEX('Equipment List'!$B$2:$B$2038,MATCH(E558,'Equipment List'!$A$2:$A$2038,0)),"")</f>
        <v/>
      </c>
      <c r="E558" s="119"/>
      <c r="F558" s="111"/>
      <c r="G558" s="105"/>
      <c r="H558" s="165"/>
      <c r="I558" s="166"/>
      <c r="J558" s="167"/>
      <c r="K558" s="103"/>
      <c r="L558" s="103"/>
      <c r="M558" s="103"/>
      <c r="N558" s="103"/>
      <c r="O558" s="113" t="str" cm="1">
        <f t="array" ref="O558">IFERROR(INDEX($D$12:$D$1000,MATCH(0,COUNTIF($O$11:O557,$D$12:$D$1000&amp;"")+IF($D$12:$D$1000="",1,0),0)),"")</f>
        <v/>
      </c>
      <c r="P558" s="114" t="str">
        <f t="shared" si="24"/>
        <v/>
      </c>
      <c r="Q558" s="115" t="str">
        <f t="shared" si="25"/>
        <v/>
      </c>
      <c r="R558" s="15" t="str">
        <f t="shared" si="26"/>
        <v/>
      </c>
      <c r="S558" s="31"/>
      <c r="T558" s="116"/>
      <c r="U558" s="116"/>
      <c r="V558" s="30"/>
    </row>
    <row r="559" spans="2:22">
      <c r="B559" s="105"/>
      <c r="C559" s="102"/>
      <c r="D559" s="100" t="str">
        <f>IFERROR(INDEX('Equipment List'!$B$2:$B$2038,MATCH(E559,'Equipment List'!$A$2:$A$2038,0)),"")</f>
        <v/>
      </c>
      <c r="E559" s="119"/>
      <c r="F559" s="111"/>
      <c r="G559" s="105"/>
      <c r="H559" s="165"/>
      <c r="I559" s="166"/>
      <c r="J559" s="167"/>
      <c r="K559" s="103"/>
      <c r="L559" s="103"/>
      <c r="M559" s="103"/>
      <c r="N559" s="103"/>
      <c r="O559" s="113" t="str" cm="1">
        <f t="array" ref="O559">IFERROR(INDEX($D$12:$D$1000,MATCH(0,COUNTIF($O$11:O558,$D$12:$D$1000&amp;"")+IF($D$12:$D$1000="",1,0),0)),"")</f>
        <v/>
      </c>
      <c r="P559" s="114" t="str">
        <f t="shared" si="24"/>
        <v/>
      </c>
      <c r="Q559" s="115" t="str">
        <f t="shared" si="25"/>
        <v/>
      </c>
      <c r="R559" s="15" t="str">
        <f t="shared" si="26"/>
        <v/>
      </c>
      <c r="S559" s="31"/>
      <c r="T559" s="116"/>
      <c r="U559" s="116"/>
      <c r="V559" s="30"/>
    </row>
    <row r="560" spans="2:22">
      <c r="B560" s="105"/>
      <c r="C560" s="102"/>
      <c r="D560" s="100" t="str">
        <f>IFERROR(INDEX('Equipment List'!$B$2:$B$2038,MATCH(E560,'Equipment List'!$A$2:$A$2038,0)),"")</f>
        <v/>
      </c>
      <c r="E560" s="119"/>
      <c r="F560" s="111"/>
      <c r="G560" s="105"/>
      <c r="H560" s="165"/>
      <c r="I560" s="166"/>
      <c r="J560" s="167"/>
      <c r="K560" s="103"/>
      <c r="L560" s="103"/>
      <c r="M560" s="103"/>
      <c r="N560" s="103"/>
      <c r="O560" s="113" t="str" cm="1">
        <f t="array" ref="O560">IFERROR(INDEX($D$12:$D$1000,MATCH(0,COUNTIF($O$11:O559,$D$12:$D$1000&amp;"")+IF($D$12:$D$1000="",1,0),0)),"")</f>
        <v/>
      </c>
      <c r="P560" s="114" t="str">
        <f t="shared" si="24"/>
        <v/>
      </c>
      <c r="Q560" s="115" t="str">
        <f t="shared" si="25"/>
        <v/>
      </c>
      <c r="R560" s="15" t="str">
        <f t="shared" si="26"/>
        <v/>
      </c>
      <c r="S560" s="31"/>
      <c r="T560" s="116"/>
      <c r="U560" s="116"/>
      <c r="V560" s="30"/>
    </row>
    <row r="561" spans="2:22">
      <c r="B561" s="105"/>
      <c r="C561" s="102"/>
      <c r="D561" s="100" t="str">
        <f>IFERROR(INDEX('Equipment List'!$B$2:$B$2038,MATCH(E561,'Equipment List'!$A$2:$A$2038,0)),"")</f>
        <v/>
      </c>
      <c r="E561" s="119"/>
      <c r="F561" s="111"/>
      <c r="G561" s="105"/>
      <c r="H561" s="165"/>
      <c r="I561" s="166"/>
      <c r="J561" s="167"/>
      <c r="K561" s="103"/>
      <c r="L561" s="103"/>
      <c r="M561" s="103"/>
      <c r="N561" s="103"/>
      <c r="O561" s="113" t="str" cm="1">
        <f t="array" ref="O561">IFERROR(INDEX($D$12:$D$1000,MATCH(0,COUNTIF($O$11:O560,$D$12:$D$1000&amp;"")+IF($D$12:$D$1000="",1,0),0)),"")</f>
        <v/>
      </c>
      <c r="P561" s="114" t="str">
        <f t="shared" si="24"/>
        <v/>
      </c>
      <c r="Q561" s="115" t="str">
        <f t="shared" si="25"/>
        <v/>
      </c>
      <c r="R561" s="15" t="str">
        <f t="shared" si="26"/>
        <v/>
      </c>
      <c r="S561" s="31"/>
      <c r="T561" s="116"/>
      <c r="U561" s="116"/>
      <c r="V561" s="30"/>
    </row>
    <row r="562" spans="2:22">
      <c r="B562" s="105"/>
      <c r="C562" s="102"/>
      <c r="D562" s="100" t="str">
        <f>IFERROR(INDEX('Equipment List'!$B$2:$B$2038,MATCH(E562,'Equipment List'!$A$2:$A$2038,0)),"")</f>
        <v/>
      </c>
      <c r="E562" s="119"/>
      <c r="F562" s="111"/>
      <c r="G562" s="105"/>
      <c r="H562" s="165"/>
      <c r="I562" s="166"/>
      <c r="J562" s="167"/>
      <c r="K562" s="103"/>
      <c r="L562" s="103"/>
      <c r="M562" s="103"/>
      <c r="N562" s="103"/>
      <c r="O562" s="113" t="str" cm="1">
        <f t="array" ref="O562">IFERROR(INDEX($D$12:$D$1000,MATCH(0,COUNTIF($O$11:O561,$D$12:$D$1000&amp;"")+IF($D$12:$D$1000="",1,0),0)),"")</f>
        <v/>
      </c>
      <c r="P562" s="114" t="str">
        <f t="shared" si="24"/>
        <v/>
      </c>
      <c r="Q562" s="115" t="str">
        <f t="shared" si="25"/>
        <v/>
      </c>
      <c r="R562" s="15" t="str">
        <f t="shared" si="26"/>
        <v/>
      </c>
      <c r="S562" s="31"/>
      <c r="T562" s="116"/>
      <c r="U562" s="116"/>
      <c r="V562" s="30"/>
    </row>
    <row r="563" spans="2:22">
      <c r="B563" s="105"/>
      <c r="C563" s="102"/>
      <c r="D563" s="100" t="str">
        <f>IFERROR(INDEX('Equipment List'!$B$2:$B$2038,MATCH(E563,'Equipment List'!$A$2:$A$2038,0)),"")</f>
        <v/>
      </c>
      <c r="E563" s="119"/>
      <c r="F563" s="111"/>
      <c r="G563" s="105"/>
      <c r="H563" s="165"/>
      <c r="I563" s="166"/>
      <c r="J563" s="167"/>
      <c r="K563" s="103"/>
      <c r="L563" s="103"/>
      <c r="M563" s="103"/>
      <c r="N563" s="103"/>
      <c r="O563" s="113" t="str" cm="1">
        <f t="array" ref="O563">IFERROR(INDEX($D$12:$D$1000,MATCH(0,COUNTIF($O$11:O562,$D$12:$D$1000&amp;"")+IF($D$12:$D$1000="",1,0),0)),"")</f>
        <v/>
      </c>
      <c r="P563" s="114" t="str">
        <f t="shared" si="24"/>
        <v/>
      </c>
      <c r="Q563" s="115" t="str">
        <f t="shared" si="25"/>
        <v/>
      </c>
      <c r="R563" s="15" t="str">
        <f t="shared" si="26"/>
        <v/>
      </c>
      <c r="S563" s="31"/>
      <c r="T563" s="116"/>
      <c r="U563" s="116"/>
      <c r="V563" s="30"/>
    </row>
    <row r="564" spans="2:22">
      <c r="B564" s="105"/>
      <c r="C564" s="102"/>
      <c r="D564" s="100" t="str">
        <f>IFERROR(INDEX('Equipment List'!$B$2:$B$2038,MATCH(E564,'Equipment List'!$A$2:$A$2038,0)),"")</f>
        <v/>
      </c>
      <c r="E564" s="119"/>
      <c r="F564" s="111"/>
      <c r="G564" s="105"/>
      <c r="H564" s="165"/>
      <c r="I564" s="166"/>
      <c r="J564" s="167"/>
      <c r="K564" s="103"/>
      <c r="L564" s="103"/>
      <c r="M564" s="103"/>
      <c r="N564" s="103"/>
      <c r="O564" s="113" t="str" cm="1">
        <f t="array" ref="O564">IFERROR(INDEX($D$12:$D$1000,MATCH(0,COUNTIF($O$11:O563,$D$12:$D$1000&amp;"")+IF($D$12:$D$1000="",1,0),0)),"")</f>
        <v/>
      </c>
      <c r="P564" s="114" t="str">
        <f t="shared" si="24"/>
        <v/>
      </c>
      <c r="Q564" s="115" t="str">
        <f t="shared" si="25"/>
        <v/>
      </c>
      <c r="R564" s="15" t="str">
        <f t="shared" si="26"/>
        <v/>
      </c>
      <c r="S564" s="31"/>
      <c r="T564" s="116"/>
      <c r="U564" s="116"/>
      <c r="V564" s="30"/>
    </row>
    <row r="565" spans="2:22">
      <c r="B565" s="105"/>
      <c r="C565" s="102"/>
      <c r="D565" s="100" t="str">
        <f>IFERROR(INDEX('Equipment List'!$B$2:$B$2038,MATCH(E565,'Equipment List'!$A$2:$A$2038,0)),"")</f>
        <v/>
      </c>
      <c r="E565" s="119"/>
      <c r="F565" s="111"/>
      <c r="G565" s="105"/>
      <c r="H565" s="165"/>
      <c r="I565" s="166"/>
      <c r="J565" s="167"/>
      <c r="K565" s="103"/>
      <c r="L565" s="103"/>
      <c r="M565" s="103"/>
      <c r="N565" s="103"/>
      <c r="O565" s="113" t="str" cm="1">
        <f t="array" ref="O565">IFERROR(INDEX($D$12:$D$1000,MATCH(0,COUNTIF($O$11:O564,$D$12:$D$1000&amp;"")+IF($D$12:$D$1000="",1,0),0)),"")</f>
        <v/>
      </c>
      <c r="P565" s="114" t="str">
        <f t="shared" si="24"/>
        <v/>
      </c>
      <c r="Q565" s="115" t="str">
        <f t="shared" si="25"/>
        <v/>
      </c>
      <c r="R565" s="15" t="str">
        <f t="shared" si="26"/>
        <v/>
      </c>
      <c r="S565" s="31"/>
      <c r="T565" s="116"/>
      <c r="U565" s="116"/>
      <c r="V565" s="30"/>
    </row>
    <row r="566" spans="2:22">
      <c r="B566" s="105"/>
      <c r="C566" s="102"/>
      <c r="D566" s="100" t="str">
        <f>IFERROR(INDEX('Equipment List'!$B$2:$B$2038,MATCH(E566,'Equipment List'!$A$2:$A$2038,0)),"")</f>
        <v/>
      </c>
      <c r="E566" s="119"/>
      <c r="F566" s="111"/>
      <c r="G566" s="105"/>
      <c r="H566" s="165"/>
      <c r="I566" s="166"/>
      <c r="J566" s="167"/>
      <c r="K566" s="103"/>
      <c r="L566" s="103"/>
      <c r="M566" s="103"/>
      <c r="N566" s="103"/>
      <c r="O566" s="113" t="str" cm="1">
        <f t="array" ref="O566">IFERROR(INDEX($D$12:$D$1000,MATCH(0,COUNTIF($O$11:O565,$D$12:$D$1000&amp;"")+IF($D$12:$D$1000="",1,0),0)),"")</f>
        <v/>
      </c>
      <c r="P566" s="114" t="str">
        <f t="shared" si="24"/>
        <v/>
      </c>
      <c r="Q566" s="115" t="str">
        <f t="shared" si="25"/>
        <v/>
      </c>
      <c r="R566" s="15" t="str">
        <f t="shared" si="26"/>
        <v/>
      </c>
      <c r="S566" s="31"/>
      <c r="T566" s="116"/>
      <c r="U566" s="116"/>
      <c r="V566" s="30"/>
    </row>
    <row r="567" spans="2:22">
      <c r="B567" s="105"/>
      <c r="C567" s="102"/>
      <c r="D567" s="100" t="str">
        <f>IFERROR(INDEX('Equipment List'!$B$2:$B$2038,MATCH(E567,'Equipment List'!$A$2:$A$2038,0)),"")</f>
        <v/>
      </c>
      <c r="E567" s="119"/>
      <c r="F567" s="111"/>
      <c r="G567" s="105"/>
      <c r="H567" s="165"/>
      <c r="I567" s="166"/>
      <c r="J567" s="167"/>
      <c r="K567" s="103"/>
      <c r="L567" s="103"/>
      <c r="M567" s="103"/>
      <c r="N567" s="103"/>
      <c r="O567" s="113" t="str" cm="1">
        <f t="array" ref="O567">IFERROR(INDEX($D$12:$D$1000,MATCH(0,COUNTIF($O$11:O566,$D$12:$D$1000&amp;"")+IF($D$12:$D$1000="",1,0),0)),"")</f>
        <v/>
      </c>
      <c r="P567" s="114" t="str">
        <f t="shared" si="24"/>
        <v/>
      </c>
      <c r="Q567" s="115" t="str">
        <f t="shared" si="25"/>
        <v/>
      </c>
      <c r="R567" s="15" t="str">
        <f t="shared" si="26"/>
        <v/>
      </c>
      <c r="S567" s="31"/>
      <c r="T567" s="116"/>
      <c r="U567" s="116"/>
      <c r="V567" s="30"/>
    </row>
    <row r="568" spans="2:22">
      <c r="B568" s="105"/>
      <c r="C568" s="102"/>
      <c r="D568" s="100" t="str">
        <f>IFERROR(INDEX('Equipment List'!$B$2:$B$2038,MATCH(E568,'Equipment List'!$A$2:$A$2038,0)),"")</f>
        <v/>
      </c>
      <c r="E568" s="119"/>
      <c r="F568" s="111"/>
      <c r="G568" s="105"/>
      <c r="H568" s="165"/>
      <c r="I568" s="166"/>
      <c r="J568" s="167"/>
      <c r="K568" s="103"/>
      <c r="L568" s="103"/>
      <c r="M568" s="103"/>
      <c r="N568" s="103"/>
      <c r="O568" s="113" t="str" cm="1">
        <f t="array" ref="O568">IFERROR(INDEX($D$12:$D$1000,MATCH(0,COUNTIF($O$11:O567,$D$12:$D$1000&amp;"")+IF($D$12:$D$1000="",1,0),0)),"")</f>
        <v/>
      </c>
      <c r="P568" s="114" t="str">
        <f t="shared" si="24"/>
        <v/>
      </c>
      <c r="Q568" s="115" t="str">
        <f t="shared" si="25"/>
        <v/>
      </c>
      <c r="R568" s="15" t="str">
        <f t="shared" si="26"/>
        <v/>
      </c>
      <c r="S568" s="31"/>
      <c r="T568" s="116"/>
      <c r="U568" s="116"/>
      <c r="V568" s="30"/>
    </row>
    <row r="569" spans="2:22">
      <c r="B569" s="105"/>
      <c r="C569" s="102"/>
      <c r="D569" s="100" t="str">
        <f>IFERROR(INDEX('Equipment List'!$B$2:$B$2038,MATCH(E569,'Equipment List'!$A$2:$A$2038,0)),"")</f>
        <v/>
      </c>
      <c r="E569" s="119"/>
      <c r="F569" s="111"/>
      <c r="G569" s="105"/>
      <c r="H569" s="165"/>
      <c r="I569" s="166"/>
      <c r="J569" s="167"/>
      <c r="K569" s="103"/>
      <c r="L569" s="103"/>
      <c r="M569" s="103"/>
      <c r="N569" s="103"/>
      <c r="O569" s="113" t="str" cm="1">
        <f t="array" ref="O569">IFERROR(INDEX($D$12:$D$1000,MATCH(0,COUNTIF($O$11:O568,$D$12:$D$1000&amp;"")+IF($D$12:$D$1000="",1,0),0)),"")</f>
        <v/>
      </c>
      <c r="P569" s="114" t="str">
        <f t="shared" si="24"/>
        <v/>
      </c>
      <c r="Q569" s="115" t="str">
        <f t="shared" si="25"/>
        <v/>
      </c>
      <c r="R569" s="15" t="str">
        <f t="shared" si="26"/>
        <v/>
      </c>
      <c r="S569" s="31"/>
      <c r="T569" s="116"/>
      <c r="U569" s="116"/>
      <c r="V569" s="30"/>
    </row>
    <row r="570" spans="2:22">
      <c r="B570" s="105"/>
      <c r="C570" s="102"/>
      <c r="D570" s="100" t="str">
        <f>IFERROR(INDEX('Equipment List'!$B$2:$B$2038,MATCH(E570,'Equipment List'!$A$2:$A$2038,0)),"")</f>
        <v/>
      </c>
      <c r="E570" s="119"/>
      <c r="F570" s="111"/>
      <c r="G570" s="105"/>
      <c r="H570" s="165"/>
      <c r="I570" s="166"/>
      <c r="J570" s="167"/>
      <c r="K570" s="103"/>
      <c r="L570" s="103"/>
      <c r="M570" s="103"/>
      <c r="N570" s="103"/>
      <c r="O570" s="113" t="str" cm="1">
        <f t="array" ref="O570">IFERROR(INDEX($D$12:$D$1000,MATCH(0,COUNTIF($O$11:O569,$D$12:$D$1000&amp;"")+IF($D$12:$D$1000="",1,0),0)),"")</f>
        <v/>
      </c>
      <c r="P570" s="114" t="str">
        <f t="shared" si="24"/>
        <v/>
      </c>
      <c r="Q570" s="115" t="str">
        <f t="shared" si="25"/>
        <v/>
      </c>
      <c r="R570" s="15" t="str">
        <f t="shared" si="26"/>
        <v/>
      </c>
      <c r="S570" s="31"/>
      <c r="T570" s="116"/>
      <c r="U570" s="116"/>
      <c r="V570" s="30"/>
    </row>
    <row r="571" spans="2:22">
      <c r="B571" s="105"/>
      <c r="C571" s="102"/>
      <c r="D571" s="100" t="str">
        <f>IFERROR(INDEX('Equipment List'!$B$2:$B$2038,MATCH(E571,'Equipment List'!$A$2:$A$2038,0)),"")</f>
        <v/>
      </c>
      <c r="E571" s="119"/>
      <c r="F571" s="111"/>
      <c r="G571" s="105"/>
      <c r="H571" s="165"/>
      <c r="I571" s="166"/>
      <c r="J571" s="167"/>
      <c r="K571" s="103"/>
      <c r="L571" s="103"/>
      <c r="M571" s="103"/>
      <c r="N571" s="103"/>
      <c r="O571" s="113" t="str" cm="1">
        <f t="array" ref="O571">IFERROR(INDEX($D$12:$D$1000,MATCH(0,COUNTIF($O$11:O570,$D$12:$D$1000&amp;"")+IF($D$12:$D$1000="",1,0),0)),"")</f>
        <v/>
      </c>
      <c r="P571" s="114" t="str">
        <f t="shared" si="24"/>
        <v/>
      </c>
      <c r="Q571" s="115" t="str">
        <f t="shared" si="25"/>
        <v/>
      </c>
      <c r="R571" s="15" t="str">
        <f t="shared" si="26"/>
        <v/>
      </c>
      <c r="S571" s="31"/>
      <c r="T571" s="116"/>
      <c r="U571" s="116"/>
      <c r="V571" s="30"/>
    </row>
    <row r="572" spans="2:22">
      <c r="B572" s="105"/>
      <c r="C572" s="102"/>
      <c r="D572" s="100" t="str">
        <f>IFERROR(INDEX('Equipment List'!$B$2:$B$2038,MATCH(E572,'Equipment List'!$A$2:$A$2038,0)),"")</f>
        <v/>
      </c>
      <c r="E572" s="119"/>
      <c r="F572" s="111"/>
      <c r="G572" s="105"/>
      <c r="H572" s="165"/>
      <c r="I572" s="166"/>
      <c r="J572" s="167"/>
      <c r="K572" s="103"/>
      <c r="L572" s="103"/>
      <c r="M572" s="103"/>
      <c r="N572" s="103"/>
      <c r="O572" s="113" t="str" cm="1">
        <f t="array" ref="O572">IFERROR(INDEX($D$12:$D$1000,MATCH(0,COUNTIF($O$11:O571,$D$12:$D$1000&amp;"")+IF($D$12:$D$1000="",1,0),0)),"")</f>
        <v/>
      </c>
      <c r="P572" s="114" t="str">
        <f t="shared" si="24"/>
        <v/>
      </c>
      <c r="Q572" s="115" t="str">
        <f t="shared" si="25"/>
        <v/>
      </c>
      <c r="R572" s="15" t="str">
        <f t="shared" si="26"/>
        <v/>
      </c>
      <c r="S572" s="31"/>
      <c r="T572" s="116"/>
      <c r="U572" s="116"/>
      <c r="V572" s="30"/>
    </row>
    <row r="573" spans="2:22">
      <c r="B573" s="105"/>
      <c r="C573" s="102"/>
      <c r="D573" s="100" t="str">
        <f>IFERROR(INDEX('Equipment List'!$B$2:$B$2038,MATCH(E573,'Equipment List'!$A$2:$A$2038,0)),"")</f>
        <v/>
      </c>
      <c r="E573" s="119"/>
      <c r="F573" s="111"/>
      <c r="G573" s="105"/>
      <c r="H573" s="165"/>
      <c r="I573" s="166"/>
      <c r="J573" s="167"/>
      <c r="K573" s="103"/>
      <c r="L573" s="103"/>
      <c r="M573" s="103"/>
      <c r="N573" s="103"/>
      <c r="O573" s="113" t="str" cm="1">
        <f t="array" ref="O573">IFERROR(INDEX($D$12:$D$1000,MATCH(0,COUNTIF($O$11:O572,$D$12:$D$1000&amp;"")+IF($D$12:$D$1000="",1,0),0)),"")</f>
        <v/>
      </c>
      <c r="P573" s="114" t="str">
        <f t="shared" si="24"/>
        <v/>
      </c>
      <c r="Q573" s="115" t="str">
        <f t="shared" si="25"/>
        <v/>
      </c>
      <c r="R573" s="15" t="str">
        <f t="shared" si="26"/>
        <v/>
      </c>
      <c r="S573" s="31"/>
      <c r="T573" s="116"/>
      <c r="U573" s="116"/>
      <c r="V573" s="30"/>
    </row>
    <row r="574" spans="2:22">
      <c r="B574" s="105"/>
      <c r="C574" s="102"/>
      <c r="D574" s="100" t="str">
        <f>IFERROR(INDEX('Equipment List'!$B$2:$B$2038,MATCH(E574,'Equipment List'!$A$2:$A$2038,0)),"")</f>
        <v/>
      </c>
      <c r="E574" s="119"/>
      <c r="F574" s="111"/>
      <c r="G574" s="105"/>
      <c r="H574" s="165"/>
      <c r="I574" s="166"/>
      <c r="J574" s="167"/>
      <c r="K574" s="103"/>
      <c r="L574" s="103"/>
      <c r="M574" s="103"/>
      <c r="N574" s="103"/>
      <c r="O574" s="113" t="str" cm="1">
        <f t="array" ref="O574">IFERROR(INDEX($D$12:$D$1000,MATCH(0,COUNTIF($O$11:O573,$D$12:$D$1000&amp;"")+IF($D$12:$D$1000="",1,0),0)),"")</f>
        <v/>
      </c>
      <c r="P574" s="114" t="str">
        <f t="shared" si="24"/>
        <v/>
      </c>
      <c r="Q574" s="115" t="str">
        <f t="shared" si="25"/>
        <v/>
      </c>
      <c r="R574" s="15" t="str">
        <f t="shared" si="26"/>
        <v/>
      </c>
      <c r="S574" s="31"/>
      <c r="T574" s="116"/>
      <c r="U574" s="116"/>
      <c r="V574" s="30"/>
    </row>
    <row r="575" spans="2:22">
      <c r="B575" s="105"/>
      <c r="C575" s="102"/>
      <c r="D575" s="100" t="str">
        <f>IFERROR(INDEX('Equipment List'!$B$2:$B$2038,MATCH(E575,'Equipment List'!$A$2:$A$2038,0)),"")</f>
        <v/>
      </c>
      <c r="E575" s="119"/>
      <c r="F575" s="111"/>
      <c r="G575" s="105"/>
      <c r="H575" s="165"/>
      <c r="I575" s="166"/>
      <c r="J575" s="167"/>
      <c r="K575" s="103"/>
      <c r="L575" s="103"/>
      <c r="M575" s="103"/>
      <c r="N575" s="103"/>
      <c r="O575" s="113" t="str" cm="1">
        <f t="array" ref="O575">IFERROR(INDEX($D$12:$D$1000,MATCH(0,COUNTIF($O$11:O574,$D$12:$D$1000&amp;"")+IF($D$12:$D$1000="",1,0),0)),"")</f>
        <v/>
      </c>
      <c r="P575" s="114" t="str">
        <f t="shared" si="24"/>
        <v/>
      </c>
      <c r="Q575" s="115" t="str">
        <f t="shared" si="25"/>
        <v/>
      </c>
      <c r="R575" s="15" t="str">
        <f t="shared" si="26"/>
        <v/>
      </c>
      <c r="S575" s="31"/>
      <c r="T575" s="116"/>
      <c r="U575" s="116"/>
      <c r="V575" s="30"/>
    </row>
    <row r="576" spans="2:22">
      <c r="B576" s="105"/>
      <c r="C576" s="102"/>
      <c r="D576" s="100" t="str">
        <f>IFERROR(INDEX('Equipment List'!$B$2:$B$2038,MATCH(E576,'Equipment List'!$A$2:$A$2038,0)),"")</f>
        <v/>
      </c>
      <c r="E576" s="119"/>
      <c r="F576" s="111"/>
      <c r="G576" s="105"/>
      <c r="H576" s="165"/>
      <c r="I576" s="166"/>
      <c r="J576" s="167"/>
      <c r="K576" s="103"/>
      <c r="L576" s="103"/>
      <c r="M576" s="103"/>
      <c r="N576" s="103"/>
      <c r="O576" s="113" t="str" cm="1">
        <f t="array" ref="O576">IFERROR(INDEX($D$12:$D$1000,MATCH(0,COUNTIF($O$11:O575,$D$12:$D$1000&amp;"")+IF($D$12:$D$1000="",1,0),0)),"")</f>
        <v/>
      </c>
      <c r="P576" s="114" t="str">
        <f t="shared" si="24"/>
        <v/>
      </c>
      <c r="Q576" s="115" t="str">
        <f t="shared" si="25"/>
        <v/>
      </c>
      <c r="R576" s="15" t="str">
        <f t="shared" si="26"/>
        <v/>
      </c>
      <c r="S576" s="31"/>
      <c r="T576" s="116"/>
      <c r="U576" s="116"/>
      <c r="V576" s="30"/>
    </row>
    <row r="577" spans="2:22">
      <c r="B577" s="105"/>
      <c r="C577" s="102"/>
      <c r="D577" s="100" t="str">
        <f>IFERROR(INDEX('Equipment List'!$B$2:$B$2038,MATCH(E577,'Equipment List'!$A$2:$A$2038,0)),"")</f>
        <v/>
      </c>
      <c r="E577" s="119"/>
      <c r="F577" s="111"/>
      <c r="G577" s="105"/>
      <c r="H577" s="165"/>
      <c r="I577" s="166"/>
      <c r="J577" s="167"/>
      <c r="K577" s="103"/>
      <c r="L577" s="103"/>
      <c r="M577" s="103"/>
      <c r="N577" s="103"/>
      <c r="O577" s="113" t="str" cm="1">
        <f t="array" ref="O577">IFERROR(INDEX($D$12:$D$1000,MATCH(0,COUNTIF($O$11:O576,$D$12:$D$1000&amp;"")+IF($D$12:$D$1000="",1,0),0)),"")</f>
        <v/>
      </c>
      <c r="P577" s="114" t="str">
        <f t="shared" si="24"/>
        <v/>
      </c>
      <c r="Q577" s="115" t="str">
        <f t="shared" si="25"/>
        <v/>
      </c>
      <c r="R577" s="15" t="str">
        <f t="shared" si="26"/>
        <v/>
      </c>
      <c r="S577" s="31"/>
      <c r="T577" s="116"/>
      <c r="U577" s="116"/>
      <c r="V577" s="30"/>
    </row>
    <row r="578" spans="2:22">
      <c r="B578" s="105"/>
      <c r="C578" s="102"/>
      <c r="D578" s="100" t="str">
        <f>IFERROR(INDEX('Equipment List'!$B$2:$B$2038,MATCH(E578,'Equipment List'!$A$2:$A$2038,0)),"")</f>
        <v/>
      </c>
      <c r="E578" s="119"/>
      <c r="F578" s="111"/>
      <c r="G578" s="105"/>
      <c r="H578" s="165"/>
      <c r="I578" s="166"/>
      <c r="J578" s="167"/>
      <c r="K578" s="103"/>
      <c r="L578" s="103"/>
      <c r="M578" s="103"/>
      <c r="N578" s="103"/>
      <c r="O578" s="113" t="str" cm="1">
        <f t="array" ref="O578">IFERROR(INDEX($D$12:$D$1000,MATCH(0,COUNTIF($O$11:O577,$D$12:$D$1000&amp;"")+IF($D$12:$D$1000="",1,0),0)),"")</f>
        <v/>
      </c>
      <c r="P578" s="114" t="str">
        <f t="shared" si="24"/>
        <v/>
      </c>
      <c r="Q578" s="115" t="str">
        <f t="shared" si="25"/>
        <v/>
      </c>
      <c r="R578" s="15" t="str">
        <f t="shared" si="26"/>
        <v/>
      </c>
      <c r="S578" s="31"/>
      <c r="T578" s="116"/>
      <c r="U578" s="116"/>
      <c r="V578" s="30"/>
    </row>
    <row r="579" spans="2:22">
      <c r="B579" s="105"/>
      <c r="C579" s="102"/>
      <c r="D579" s="100" t="str">
        <f>IFERROR(INDEX('Equipment List'!$B$2:$B$2038,MATCH(E579,'Equipment List'!$A$2:$A$2038,0)),"")</f>
        <v/>
      </c>
      <c r="E579" s="119"/>
      <c r="F579" s="111"/>
      <c r="G579" s="105"/>
      <c r="H579" s="165"/>
      <c r="I579" s="166"/>
      <c r="J579" s="167"/>
      <c r="K579" s="103"/>
      <c r="L579" s="103"/>
      <c r="M579" s="103"/>
      <c r="N579" s="103"/>
      <c r="O579" s="113" t="str" cm="1">
        <f t="array" ref="O579">IFERROR(INDEX($D$12:$D$1000,MATCH(0,COUNTIF($O$11:O578,$D$12:$D$1000&amp;"")+IF($D$12:$D$1000="",1,0),0)),"")</f>
        <v/>
      </c>
      <c r="P579" s="114" t="str">
        <f t="shared" si="24"/>
        <v/>
      </c>
      <c r="Q579" s="115" t="str">
        <f t="shared" si="25"/>
        <v/>
      </c>
      <c r="R579" s="15" t="str">
        <f t="shared" si="26"/>
        <v/>
      </c>
      <c r="S579" s="31"/>
      <c r="T579" s="116"/>
      <c r="U579" s="116"/>
      <c r="V579" s="30"/>
    </row>
    <row r="580" spans="2:22">
      <c r="B580" s="105"/>
      <c r="C580" s="102"/>
      <c r="D580" s="100" t="str">
        <f>IFERROR(INDEX('Equipment List'!$B$2:$B$2038,MATCH(E580,'Equipment List'!$A$2:$A$2038,0)),"")</f>
        <v/>
      </c>
      <c r="E580" s="119"/>
      <c r="F580" s="111"/>
      <c r="G580" s="105"/>
      <c r="H580" s="165"/>
      <c r="I580" s="166"/>
      <c r="J580" s="167"/>
      <c r="K580" s="103"/>
      <c r="L580" s="103"/>
      <c r="M580" s="103"/>
      <c r="N580" s="103"/>
      <c r="O580" s="113" t="str" cm="1">
        <f t="array" ref="O580">IFERROR(INDEX($D$12:$D$1000,MATCH(0,COUNTIF($O$11:O579,$D$12:$D$1000&amp;"")+IF($D$12:$D$1000="",1,0),0)),"")</f>
        <v/>
      </c>
      <c r="P580" s="114" t="str">
        <f t="shared" si="24"/>
        <v/>
      </c>
      <c r="Q580" s="115" t="str">
        <f t="shared" si="25"/>
        <v/>
      </c>
      <c r="R580" s="15" t="str">
        <f t="shared" si="26"/>
        <v/>
      </c>
      <c r="S580" s="31"/>
      <c r="T580" s="116"/>
      <c r="U580" s="116"/>
      <c r="V580" s="30"/>
    </row>
    <row r="581" spans="2:22">
      <c r="B581" s="105"/>
      <c r="C581" s="102"/>
      <c r="D581" s="100" t="str">
        <f>IFERROR(INDEX('Equipment List'!$B$2:$B$2038,MATCH(E581,'Equipment List'!$A$2:$A$2038,0)),"")</f>
        <v/>
      </c>
      <c r="E581" s="119"/>
      <c r="F581" s="111"/>
      <c r="G581" s="105"/>
      <c r="H581" s="165"/>
      <c r="I581" s="166"/>
      <c r="J581" s="167"/>
      <c r="K581" s="103"/>
      <c r="L581" s="103"/>
      <c r="M581" s="103"/>
      <c r="N581" s="103"/>
      <c r="O581" s="113" t="str" cm="1">
        <f t="array" ref="O581">IFERROR(INDEX($D$12:$D$1000,MATCH(0,COUNTIF($O$11:O580,$D$12:$D$1000&amp;"")+IF($D$12:$D$1000="",1,0),0)),"")</f>
        <v/>
      </c>
      <c r="P581" s="114" t="str">
        <f t="shared" si="24"/>
        <v/>
      </c>
      <c r="Q581" s="115" t="str">
        <f t="shared" si="25"/>
        <v/>
      </c>
      <c r="R581" s="15" t="str">
        <f t="shared" si="26"/>
        <v/>
      </c>
      <c r="S581" s="31"/>
      <c r="T581" s="116"/>
      <c r="U581" s="116"/>
      <c r="V581" s="30"/>
    </row>
    <row r="582" spans="2:22">
      <c r="B582" s="105"/>
      <c r="C582" s="102"/>
      <c r="D582" s="100" t="str">
        <f>IFERROR(INDEX('Equipment List'!$B$2:$B$2038,MATCH(E582,'Equipment List'!$A$2:$A$2038,0)),"")</f>
        <v/>
      </c>
      <c r="E582" s="119"/>
      <c r="F582" s="111"/>
      <c r="G582" s="105"/>
      <c r="H582" s="165"/>
      <c r="I582" s="166"/>
      <c r="J582" s="167"/>
      <c r="K582" s="103"/>
      <c r="L582" s="103"/>
      <c r="M582" s="103"/>
      <c r="N582" s="103"/>
      <c r="O582" s="113" t="str" cm="1">
        <f t="array" ref="O582">IFERROR(INDEX($D$12:$D$1000,MATCH(0,COUNTIF($O$11:O581,$D$12:$D$1000&amp;"")+IF($D$12:$D$1000="",1,0),0)),"")</f>
        <v/>
      </c>
      <c r="P582" s="114" t="str">
        <f t="shared" si="24"/>
        <v/>
      </c>
      <c r="Q582" s="115" t="str">
        <f t="shared" si="25"/>
        <v/>
      </c>
      <c r="R582" s="15" t="str">
        <f t="shared" si="26"/>
        <v/>
      </c>
      <c r="S582" s="31"/>
      <c r="T582" s="116"/>
      <c r="U582" s="116"/>
      <c r="V582" s="30"/>
    </row>
    <row r="583" spans="2:22">
      <c r="B583" s="105"/>
      <c r="C583" s="102"/>
      <c r="D583" s="100" t="str">
        <f>IFERROR(INDEX('Equipment List'!$B$2:$B$2038,MATCH(E583,'Equipment List'!$A$2:$A$2038,0)),"")</f>
        <v/>
      </c>
      <c r="E583" s="119"/>
      <c r="F583" s="111"/>
      <c r="G583" s="105"/>
      <c r="H583" s="165"/>
      <c r="I583" s="166"/>
      <c r="J583" s="167"/>
      <c r="K583" s="103"/>
      <c r="L583" s="103"/>
      <c r="M583" s="103"/>
      <c r="N583" s="103"/>
      <c r="O583" s="113" t="str" cm="1">
        <f t="array" ref="O583">IFERROR(INDEX($D$12:$D$1000,MATCH(0,COUNTIF($O$11:O582,$D$12:$D$1000&amp;"")+IF($D$12:$D$1000="",1,0),0)),"")</f>
        <v/>
      </c>
      <c r="P583" s="114" t="str">
        <f t="shared" si="24"/>
        <v/>
      </c>
      <c r="Q583" s="115" t="str">
        <f t="shared" si="25"/>
        <v/>
      </c>
      <c r="R583" s="15" t="str">
        <f t="shared" si="26"/>
        <v/>
      </c>
      <c r="S583" s="31"/>
      <c r="T583" s="116"/>
      <c r="U583" s="116"/>
      <c r="V583" s="30"/>
    </row>
    <row r="584" spans="2:22">
      <c r="B584" s="105"/>
      <c r="C584" s="102"/>
      <c r="D584" s="100" t="str">
        <f>IFERROR(INDEX('Equipment List'!$B$2:$B$2038,MATCH(E584,'Equipment List'!$A$2:$A$2038,0)),"")</f>
        <v/>
      </c>
      <c r="E584" s="119"/>
      <c r="F584" s="111"/>
      <c r="G584" s="105"/>
      <c r="H584" s="165"/>
      <c r="I584" s="166"/>
      <c r="J584" s="167"/>
      <c r="K584" s="103"/>
      <c r="L584" s="103"/>
      <c r="M584" s="103"/>
      <c r="N584" s="103"/>
      <c r="O584" s="113" t="str" cm="1">
        <f t="array" ref="O584">IFERROR(INDEX($D$12:$D$1000,MATCH(0,COUNTIF($O$11:O583,$D$12:$D$1000&amp;"")+IF($D$12:$D$1000="",1,0),0)),"")</f>
        <v/>
      </c>
      <c r="P584" s="114" t="str">
        <f t="shared" si="24"/>
        <v/>
      </c>
      <c r="Q584" s="115" t="str">
        <f t="shared" si="25"/>
        <v/>
      </c>
      <c r="R584" s="15" t="str">
        <f t="shared" si="26"/>
        <v/>
      </c>
      <c r="S584" s="31"/>
      <c r="T584" s="116"/>
      <c r="U584" s="116"/>
      <c r="V584" s="30"/>
    </row>
    <row r="585" spans="2:22">
      <c r="B585" s="105"/>
      <c r="C585" s="102"/>
      <c r="D585" s="100" t="str">
        <f>IFERROR(INDEX('Equipment List'!$B$2:$B$2038,MATCH(E585,'Equipment List'!$A$2:$A$2038,0)),"")</f>
        <v/>
      </c>
      <c r="E585" s="119"/>
      <c r="F585" s="111"/>
      <c r="G585" s="105"/>
      <c r="H585" s="165"/>
      <c r="I585" s="166"/>
      <c r="J585" s="167"/>
      <c r="K585" s="103"/>
      <c r="L585" s="103"/>
      <c r="M585" s="103"/>
      <c r="N585" s="103"/>
      <c r="O585" s="113" t="str" cm="1">
        <f t="array" ref="O585">IFERROR(INDEX($D$12:$D$1000,MATCH(0,COUNTIF($O$11:O584,$D$12:$D$1000&amp;"")+IF($D$12:$D$1000="",1,0),0)),"")</f>
        <v/>
      </c>
      <c r="P585" s="114" t="str">
        <f t="shared" si="24"/>
        <v/>
      </c>
      <c r="Q585" s="115" t="str">
        <f t="shared" si="25"/>
        <v/>
      </c>
      <c r="R585" s="15" t="str">
        <f t="shared" si="26"/>
        <v/>
      </c>
      <c r="S585" s="31"/>
      <c r="T585" s="116"/>
      <c r="U585" s="116"/>
      <c r="V585" s="30"/>
    </row>
    <row r="586" spans="2:22">
      <c r="B586" s="105"/>
      <c r="C586" s="102"/>
      <c r="D586" s="100" t="str">
        <f>IFERROR(INDEX('Equipment List'!$B$2:$B$2038,MATCH(E586,'Equipment List'!$A$2:$A$2038,0)),"")</f>
        <v/>
      </c>
      <c r="E586" s="119"/>
      <c r="F586" s="111"/>
      <c r="G586" s="105"/>
      <c r="H586" s="165"/>
      <c r="I586" s="166"/>
      <c r="J586" s="167"/>
      <c r="K586" s="103"/>
      <c r="L586" s="103"/>
      <c r="M586" s="103"/>
      <c r="N586" s="103"/>
      <c r="O586" s="113" t="str" cm="1">
        <f t="array" ref="O586">IFERROR(INDEX($D$12:$D$1000,MATCH(0,COUNTIF($O$11:O585,$D$12:$D$1000&amp;"")+IF($D$12:$D$1000="",1,0),0)),"")</f>
        <v/>
      </c>
      <c r="P586" s="114" t="str">
        <f t="shared" si="24"/>
        <v/>
      </c>
      <c r="Q586" s="115" t="str">
        <f t="shared" si="25"/>
        <v/>
      </c>
      <c r="R586" s="15" t="str">
        <f t="shared" si="26"/>
        <v/>
      </c>
      <c r="S586" s="31"/>
      <c r="T586" s="116"/>
      <c r="U586" s="116"/>
      <c r="V586" s="30"/>
    </row>
    <row r="587" spans="2:22">
      <c r="B587" s="105"/>
      <c r="C587" s="102"/>
      <c r="D587" s="100" t="str">
        <f>IFERROR(INDEX('Equipment List'!$B$2:$B$2038,MATCH(E587,'Equipment List'!$A$2:$A$2038,0)),"")</f>
        <v/>
      </c>
      <c r="E587" s="119"/>
      <c r="F587" s="111"/>
      <c r="G587" s="105"/>
      <c r="H587" s="165"/>
      <c r="I587" s="166"/>
      <c r="J587" s="167"/>
      <c r="K587" s="103"/>
      <c r="L587" s="103"/>
      <c r="M587" s="103"/>
      <c r="N587" s="103"/>
      <c r="O587" s="113" t="str" cm="1">
        <f t="array" ref="O587">IFERROR(INDEX($D$12:$D$1000,MATCH(0,COUNTIF($O$11:O586,$D$12:$D$1000&amp;"")+IF($D$12:$D$1000="",1,0),0)),"")</f>
        <v/>
      </c>
      <c r="P587" s="114" t="str">
        <f t="shared" si="24"/>
        <v/>
      </c>
      <c r="Q587" s="115" t="str">
        <f t="shared" si="25"/>
        <v/>
      </c>
      <c r="R587" s="15" t="str">
        <f t="shared" si="26"/>
        <v/>
      </c>
      <c r="S587" s="31"/>
      <c r="T587" s="116"/>
      <c r="U587" s="116"/>
      <c r="V587" s="30"/>
    </row>
    <row r="588" spans="2:22">
      <c r="B588" s="105"/>
      <c r="C588" s="102"/>
      <c r="D588" s="100" t="str">
        <f>IFERROR(INDEX('Equipment List'!$B$2:$B$2038,MATCH(E588,'Equipment List'!$A$2:$A$2038,0)),"")</f>
        <v/>
      </c>
      <c r="E588" s="119"/>
      <c r="F588" s="111"/>
      <c r="G588" s="105"/>
      <c r="H588" s="165"/>
      <c r="I588" s="166"/>
      <c r="J588" s="167"/>
      <c r="K588" s="103"/>
      <c r="L588" s="103"/>
      <c r="M588" s="103"/>
      <c r="N588" s="103"/>
      <c r="O588" s="113" t="str" cm="1">
        <f t="array" ref="O588">IFERROR(INDEX($D$12:$D$1000,MATCH(0,COUNTIF($O$11:O587,$D$12:$D$1000&amp;"")+IF($D$12:$D$1000="",1,0),0)),"")</f>
        <v/>
      </c>
      <c r="P588" s="114" t="str">
        <f t="shared" ref="P588:P651" si="27">IF(O588="","",COUNTIF($D$12:$D$1000,$O588))</f>
        <v/>
      </c>
      <c r="Q588" s="115" t="str">
        <f t="shared" ref="Q588:Q651" si="28">IF($O588="","",SUMIF($D$12:$D$1000,$O588,H$12:H$1000))</f>
        <v/>
      </c>
      <c r="R588" s="15" t="str">
        <f t="shared" ref="R588:R651" si="29">IF($O588="","",SUMIF($D$12:$D$1000,$O588,M$12:M$1000))</f>
        <v/>
      </c>
      <c r="S588" s="31"/>
      <c r="T588" s="116"/>
      <c r="U588" s="116"/>
      <c r="V588" s="30"/>
    </row>
    <row r="589" spans="2:22">
      <c r="B589" s="105"/>
      <c r="C589" s="102"/>
      <c r="D589" s="100" t="str">
        <f>IFERROR(INDEX('Equipment List'!$B$2:$B$2038,MATCH(E589,'Equipment List'!$A$2:$A$2038,0)),"")</f>
        <v/>
      </c>
      <c r="E589" s="119"/>
      <c r="F589" s="111"/>
      <c r="G589" s="105"/>
      <c r="H589" s="165"/>
      <c r="I589" s="166"/>
      <c r="J589" s="167"/>
      <c r="K589" s="103"/>
      <c r="L589" s="103"/>
      <c r="M589" s="103"/>
      <c r="N589" s="103"/>
      <c r="O589" s="113" t="str" cm="1">
        <f t="array" ref="O589">IFERROR(INDEX($D$12:$D$1000,MATCH(0,COUNTIF($O$11:O588,$D$12:$D$1000&amp;"")+IF($D$12:$D$1000="",1,0),0)),"")</f>
        <v/>
      </c>
      <c r="P589" s="114" t="str">
        <f t="shared" si="27"/>
        <v/>
      </c>
      <c r="Q589" s="115" t="str">
        <f t="shared" si="28"/>
        <v/>
      </c>
      <c r="R589" s="15" t="str">
        <f t="shared" si="29"/>
        <v/>
      </c>
      <c r="S589" s="31"/>
      <c r="T589" s="116"/>
      <c r="U589" s="116"/>
      <c r="V589" s="30"/>
    </row>
    <row r="590" spans="2:22">
      <c r="B590" s="105"/>
      <c r="C590" s="102"/>
      <c r="D590" s="100" t="str">
        <f>IFERROR(INDEX('Equipment List'!$B$2:$B$2038,MATCH(E590,'Equipment List'!$A$2:$A$2038,0)),"")</f>
        <v/>
      </c>
      <c r="E590" s="119"/>
      <c r="F590" s="111"/>
      <c r="G590" s="105"/>
      <c r="H590" s="165"/>
      <c r="I590" s="166"/>
      <c r="J590" s="167"/>
      <c r="K590" s="103"/>
      <c r="L590" s="103"/>
      <c r="M590" s="103"/>
      <c r="N590" s="103"/>
      <c r="O590" s="113" t="str" cm="1">
        <f t="array" ref="O590">IFERROR(INDEX($D$12:$D$1000,MATCH(0,COUNTIF($O$11:O589,$D$12:$D$1000&amp;"")+IF($D$12:$D$1000="",1,0),0)),"")</f>
        <v/>
      </c>
      <c r="P590" s="114" t="str">
        <f t="shared" si="27"/>
        <v/>
      </c>
      <c r="Q590" s="115" t="str">
        <f t="shared" si="28"/>
        <v/>
      </c>
      <c r="R590" s="15" t="str">
        <f t="shared" si="29"/>
        <v/>
      </c>
      <c r="S590" s="31"/>
      <c r="T590" s="116"/>
      <c r="U590" s="116"/>
      <c r="V590" s="30"/>
    </row>
    <row r="591" spans="2:22">
      <c r="B591" s="105"/>
      <c r="C591" s="102"/>
      <c r="D591" s="100" t="str">
        <f>IFERROR(INDEX('Equipment List'!$B$2:$B$2038,MATCH(E591,'Equipment List'!$A$2:$A$2038,0)),"")</f>
        <v/>
      </c>
      <c r="E591" s="119"/>
      <c r="F591" s="111"/>
      <c r="G591" s="105"/>
      <c r="H591" s="165"/>
      <c r="I591" s="166"/>
      <c r="J591" s="167"/>
      <c r="K591" s="103"/>
      <c r="L591" s="103"/>
      <c r="M591" s="103"/>
      <c r="N591" s="103"/>
      <c r="O591" s="113" t="str" cm="1">
        <f t="array" ref="O591">IFERROR(INDEX($D$12:$D$1000,MATCH(0,COUNTIF($O$11:O590,$D$12:$D$1000&amp;"")+IF($D$12:$D$1000="",1,0),0)),"")</f>
        <v/>
      </c>
      <c r="P591" s="114" t="str">
        <f t="shared" si="27"/>
        <v/>
      </c>
      <c r="Q591" s="115" t="str">
        <f t="shared" si="28"/>
        <v/>
      </c>
      <c r="R591" s="15" t="str">
        <f t="shared" si="29"/>
        <v/>
      </c>
      <c r="S591" s="31"/>
      <c r="T591" s="116"/>
      <c r="U591" s="116"/>
      <c r="V591" s="30"/>
    </row>
    <row r="592" spans="2:22">
      <c r="B592" s="105"/>
      <c r="C592" s="102"/>
      <c r="D592" s="100" t="str">
        <f>IFERROR(INDEX('Equipment List'!$B$2:$B$2038,MATCH(E592,'Equipment List'!$A$2:$A$2038,0)),"")</f>
        <v/>
      </c>
      <c r="E592" s="119"/>
      <c r="F592" s="111"/>
      <c r="G592" s="105"/>
      <c r="H592" s="165"/>
      <c r="I592" s="166"/>
      <c r="J592" s="167"/>
      <c r="K592" s="103"/>
      <c r="L592" s="103"/>
      <c r="M592" s="103"/>
      <c r="N592" s="103"/>
      <c r="O592" s="113" t="str" cm="1">
        <f t="array" ref="O592">IFERROR(INDEX($D$12:$D$1000,MATCH(0,COUNTIF($O$11:O591,$D$12:$D$1000&amp;"")+IF($D$12:$D$1000="",1,0),0)),"")</f>
        <v/>
      </c>
      <c r="P592" s="114" t="str">
        <f t="shared" si="27"/>
        <v/>
      </c>
      <c r="Q592" s="115" t="str">
        <f t="shared" si="28"/>
        <v/>
      </c>
      <c r="R592" s="15" t="str">
        <f t="shared" si="29"/>
        <v/>
      </c>
      <c r="S592" s="31"/>
      <c r="T592" s="116"/>
      <c r="U592" s="116"/>
      <c r="V592" s="30"/>
    </row>
    <row r="593" spans="2:22">
      <c r="B593" s="105"/>
      <c r="C593" s="102"/>
      <c r="D593" s="100" t="str">
        <f>IFERROR(INDEX('Equipment List'!$B$2:$B$2038,MATCH(E593,'Equipment List'!$A$2:$A$2038,0)),"")</f>
        <v/>
      </c>
      <c r="E593" s="119"/>
      <c r="F593" s="111"/>
      <c r="G593" s="105"/>
      <c r="H593" s="165"/>
      <c r="I593" s="166"/>
      <c r="J593" s="167"/>
      <c r="K593" s="103"/>
      <c r="L593" s="103"/>
      <c r="M593" s="103"/>
      <c r="N593" s="103"/>
      <c r="O593" s="113" t="str" cm="1">
        <f t="array" ref="O593">IFERROR(INDEX($D$12:$D$1000,MATCH(0,COUNTIF($O$11:O592,$D$12:$D$1000&amp;"")+IF($D$12:$D$1000="",1,0),0)),"")</f>
        <v/>
      </c>
      <c r="P593" s="114" t="str">
        <f t="shared" si="27"/>
        <v/>
      </c>
      <c r="Q593" s="115" t="str">
        <f t="shared" si="28"/>
        <v/>
      </c>
      <c r="R593" s="15" t="str">
        <f t="shared" si="29"/>
        <v/>
      </c>
      <c r="S593" s="31"/>
      <c r="T593" s="116"/>
      <c r="U593" s="116"/>
      <c r="V593" s="30"/>
    </row>
    <row r="594" spans="2:22">
      <c r="B594" s="105"/>
      <c r="C594" s="102"/>
      <c r="D594" s="100" t="str">
        <f>IFERROR(INDEX('Equipment List'!$B$2:$B$2038,MATCH(E594,'Equipment List'!$A$2:$A$2038,0)),"")</f>
        <v/>
      </c>
      <c r="E594" s="119"/>
      <c r="F594" s="111"/>
      <c r="G594" s="105"/>
      <c r="H594" s="165"/>
      <c r="I594" s="166"/>
      <c r="J594" s="167"/>
      <c r="K594" s="103"/>
      <c r="L594" s="103"/>
      <c r="M594" s="103"/>
      <c r="N594" s="103"/>
      <c r="O594" s="113" t="str" cm="1">
        <f t="array" ref="O594">IFERROR(INDEX($D$12:$D$1000,MATCH(0,COUNTIF($O$11:O593,$D$12:$D$1000&amp;"")+IF($D$12:$D$1000="",1,0),0)),"")</f>
        <v/>
      </c>
      <c r="P594" s="114" t="str">
        <f t="shared" si="27"/>
        <v/>
      </c>
      <c r="Q594" s="115" t="str">
        <f t="shared" si="28"/>
        <v/>
      </c>
      <c r="R594" s="15" t="str">
        <f t="shared" si="29"/>
        <v/>
      </c>
      <c r="S594" s="31"/>
      <c r="T594" s="116"/>
      <c r="U594" s="116"/>
      <c r="V594" s="30"/>
    </row>
    <row r="595" spans="2:22">
      <c r="B595" s="105"/>
      <c r="C595" s="102"/>
      <c r="D595" s="100" t="str">
        <f>IFERROR(INDEX('Equipment List'!$B$2:$B$2038,MATCH(E595,'Equipment List'!$A$2:$A$2038,0)),"")</f>
        <v/>
      </c>
      <c r="E595" s="119"/>
      <c r="F595" s="111"/>
      <c r="G595" s="105"/>
      <c r="H595" s="165"/>
      <c r="I595" s="166"/>
      <c r="J595" s="167"/>
      <c r="K595" s="103"/>
      <c r="L595" s="103"/>
      <c r="M595" s="103"/>
      <c r="N595" s="103"/>
      <c r="O595" s="113" t="str" cm="1">
        <f t="array" ref="O595">IFERROR(INDEX($D$12:$D$1000,MATCH(0,COUNTIF($O$11:O594,$D$12:$D$1000&amp;"")+IF($D$12:$D$1000="",1,0),0)),"")</f>
        <v/>
      </c>
      <c r="P595" s="114" t="str">
        <f t="shared" si="27"/>
        <v/>
      </c>
      <c r="Q595" s="115" t="str">
        <f t="shared" si="28"/>
        <v/>
      </c>
      <c r="R595" s="15" t="str">
        <f t="shared" si="29"/>
        <v/>
      </c>
      <c r="S595" s="31"/>
      <c r="T595" s="116"/>
      <c r="U595" s="116"/>
      <c r="V595" s="30"/>
    </row>
    <row r="596" spans="2:22">
      <c r="B596" s="105"/>
      <c r="C596" s="102"/>
      <c r="D596" s="100" t="str">
        <f>IFERROR(INDEX('Equipment List'!$B$2:$B$2038,MATCH(E596,'Equipment List'!$A$2:$A$2038,0)),"")</f>
        <v/>
      </c>
      <c r="E596" s="119"/>
      <c r="F596" s="111"/>
      <c r="G596" s="105"/>
      <c r="H596" s="165"/>
      <c r="I596" s="166"/>
      <c r="J596" s="167"/>
      <c r="K596" s="103"/>
      <c r="L596" s="103"/>
      <c r="M596" s="103"/>
      <c r="N596" s="103"/>
      <c r="O596" s="113" t="str" cm="1">
        <f t="array" ref="O596">IFERROR(INDEX($D$12:$D$1000,MATCH(0,COUNTIF($O$11:O595,$D$12:$D$1000&amp;"")+IF($D$12:$D$1000="",1,0),0)),"")</f>
        <v/>
      </c>
      <c r="P596" s="114" t="str">
        <f t="shared" si="27"/>
        <v/>
      </c>
      <c r="Q596" s="115" t="str">
        <f t="shared" si="28"/>
        <v/>
      </c>
      <c r="R596" s="15" t="str">
        <f t="shared" si="29"/>
        <v/>
      </c>
      <c r="S596" s="31"/>
      <c r="T596" s="116"/>
      <c r="U596" s="116"/>
      <c r="V596" s="30"/>
    </row>
    <row r="597" spans="2:22">
      <c r="B597" s="105"/>
      <c r="C597" s="102"/>
      <c r="D597" s="100" t="str">
        <f>IFERROR(INDEX('Equipment List'!$B$2:$B$2038,MATCH(E597,'Equipment List'!$A$2:$A$2038,0)),"")</f>
        <v/>
      </c>
      <c r="E597" s="119"/>
      <c r="F597" s="111"/>
      <c r="G597" s="105"/>
      <c r="H597" s="165"/>
      <c r="I597" s="166"/>
      <c r="J597" s="167"/>
      <c r="K597" s="103"/>
      <c r="L597" s="103"/>
      <c r="M597" s="103"/>
      <c r="N597" s="103"/>
      <c r="O597" s="113" t="str" cm="1">
        <f t="array" ref="O597">IFERROR(INDEX($D$12:$D$1000,MATCH(0,COUNTIF($O$11:O596,$D$12:$D$1000&amp;"")+IF($D$12:$D$1000="",1,0),0)),"")</f>
        <v/>
      </c>
      <c r="P597" s="114" t="str">
        <f t="shared" si="27"/>
        <v/>
      </c>
      <c r="Q597" s="115" t="str">
        <f t="shared" si="28"/>
        <v/>
      </c>
      <c r="R597" s="15" t="str">
        <f t="shared" si="29"/>
        <v/>
      </c>
      <c r="S597" s="31"/>
      <c r="T597" s="116"/>
      <c r="U597" s="116"/>
      <c r="V597" s="30"/>
    </row>
    <row r="598" spans="2:22">
      <c r="B598" s="105"/>
      <c r="C598" s="102"/>
      <c r="D598" s="100" t="str">
        <f>IFERROR(INDEX('Equipment List'!$B$2:$B$2038,MATCH(E598,'Equipment List'!$A$2:$A$2038,0)),"")</f>
        <v/>
      </c>
      <c r="E598" s="119"/>
      <c r="F598" s="111"/>
      <c r="G598" s="105"/>
      <c r="H598" s="165"/>
      <c r="I598" s="166"/>
      <c r="J598" s="167"/>
      <c r="K598" s="103"/>
      <c r="L598" s="103"/>
      <c r="M598" s="103"/>
      <c r="N598" s="103"/>
      <c r="O598" s="113" t="str" cm="1">
        <f t="array" ref="O598">IFERROR(INDEX($D$12:$D$1000,MATCH(0,COUNTIF($O$11:O597,$D$12:$D$1000&amp;"")+IF($D$12:$D$1000="",1,0),0)),"")</f>
        <v/>
      </c>
      <c r="P598" s="114" t="str">
        <f t="shared" si="27"/>
        <v/>
      </c>
      <c r="Q598" s="115" t="str">
        <f t="shared" si="28"/>
        <v/>
      </c>
      <c r="R598" s="15" t="str">
        <f t="shared" si="29"/>
        <v/>
      </c>
      <c r="S598" s="31"/>
      <c r="T598" s="116"/>
      <c r="U598" s="116"/>
      <c r="V598" s="30"/>
    </row>
    <row r="599" spans="2:22">
      <c r="B599" s="105"/>
      <c r="C599" s="102"/>
      <c r="D599" s="100" t="str">
        <f>IFERROR(INDEX('Equipment List'!$B$2:$B$2038,MATCH(E599,'Equipment List'!$A$2:$A$2038,0)),"")</f>
        <v/>
      </c>
      <c r="E599" s="119"/>
      <c r="F599" s="111"/>
      <c r="G599" s="105"/>
      <c r="H599" s="165"/>
      <c r="I599" s="166"/>
      <c r="J599" s="167"/>
      <c r="K599" s="103"/>
      <c r="L599" s="103"/>
      <c r="M599" s="103"/>
      <c r="N599" s="103"/>
      <c r="O599" s="113" t="str" cm="1">
        <f t="array" ref="O599">IFERROR(INDEX($D$12:$D$1000,MATCH(0,COUNTIF($O$11:O598,$D$12:$D$1000&amp;"")+IF($D$12:$D$1000="",1,0),0)),"")</f>
        <v/>
      </c>
      <c r="P599" s="114" t="str">
        <f t="shared" si="27"/>
        <v/>
      </c>
      <c r="Q599" s="115" t="str">
        <f t="shared" si="28"/>
        <v/>
      </c>
      <c r="R599" s="15" t="str">
        <f t="shared" si="29"/>
        <v/>
      </c>
      <c r="S599" s="31"/>
      <c r="T599" s="116"/>
      <c r="U599" s="116"/>
      <c r="V599" s="30"/>
    </row>
    <row r="600" spans="2:22">
      <c r="B600" s="105"/>
      <c r="C600" s="102"/>
      <c r="D600" s="100" t="str">
        <f>IFERROR(INDEX('Equipment List'!$B$2:$B$2038,MATCH(E600,'Equipment List'!$A$2:$A$2038,0)),"")</f>
        <v/>
      </c>
      <c r="E600" s="119"/>
      <c r="F600" s="111"/>
      <c r="G600" s="105"/>
      <c r="H600" s="165"/>
      <c r="I600" s="166"/>
      <c r="J600" s="167"/>
      <c r="K600" s="103"/>
      <c r="L600" s="103"/>
      <c r="M600" s="103"/>
      <c r="N600" s="103"/>
      <c r="O600" s="113" t="str" cm="1">
        <f t="array" ref="O600">IFERROR(INDEX($D$12:$D$1000,MATCH(0,COUNTIF($O$11:O599,$D$12:$D$1000&amp;"")+IF($D$12:$D$1000="",1,0),0)),"")</f>
        <v/>
      </c>
      <c r="P600" s="114" t="str">
        <f t="shared" si="27"/>
        <v/>
      </c>
      <c r="Q600" s="115" t="str">
        <f t="shared" si="28"/>
        <v/>
      </c>
      <c r="R600" s="15" t="str">
        <f t="shared" si="29"/>
        <v/>
      </c>
      <c r="S600" s="31"/>
      <c r="T600" s="116"/>
      <c r="U600" s="116"/>
      <c r="V600" s="30"/>
    </row>
    <row r="601" spans="2:22">
      <c r="B601" s="105"/>
      <c r="C601" s="102"/>
      <c r="D601" s="100" t="str">
        <f>IFERROR(INDEX('Equipment List'!$B$2:$B$2038,MATCH(E601,'Equipment List'!$A$2:$A$2038,0)),"")</f>
        <v/>
      </c>
      <c r="E601" s="119"/>
      <c r="F601" s="111"/>
      <c r="G601" s="105"/>
      <c r="H601" s="165"/>
      <c r="I601" s="166"/>
      <c r="J601" s="167"/>
      <c r="K601" s="103"/>
      <c r="L601" s="103"/>
      <c r="M601" s="103"/>
      <c r="N601" s="103"/>
      <c r="O601" s="113" t="str" cm="1">
        <f t="array" ref="O601">IFERROR(INDEX($D$12:$D$1000,MATCH(0,COUNTIF($O$11:O600,$D$12:$D$1000&amp;"")+IF($D$12:$D$1000="",1,0),0)),"")</f>
        <v/>
      </c>
      <c r="P601" s="114" t="str">
        <f t="shared" si="27"/>
        <v/>
      </c>
      <c r="Q601" s="115" t="str">
        <f t="shared" si="28"/>
        <v/>
      </c>
      <c r="R601" s="15" t="str">
        <f t="shared" si="29"/>
        <v/>
      </c>
      <c r="S601" s="31"/>
      <c r="T601" s="116"/>
      <c r="U601" s="116"/>
      <c r="V601" s="30"/>
    </row>
    <row r="602" spans="2:22">
      <c r="B602" s="105"/>
      <c r="C602" s="102"/>
      <c r="D602" s="100" t="str">
        <f>IFERROR(INDEX('Equipment List'!$B$2:$B$2038,MATCH(E602,'Equipment List'!$A$2:$A$2038,0)),"")</f>
        <v/>
      </c>
      <c r="E602" s="119"/>
      <c r="F602" s="111"/>
      <c r="G602" s="105"/>
      <c r="H602" s="165"/>
      <c r="I602" s="166"/>
      <c r="J602" s="167"/>
      <c r="K602" s="103"/>
      <c r="L602" s="103"/>
      <c r="M602" s="103"/>
      <c r="N602" s="103"/>
      <c r="O602" s="113" t="str" cm="1">
        <f t="array" ref="O602">IFERROR(INDEX($D$12:$D$1000,MATCH(0,COUNTIF($O$11:O601,$D$12:$D$1000&amp;"")+IF($D$12:$D$1000="",1,0),0)),"")</f>
        <v/>
      </c>
      <c r="P602" s="114" t="str">
        <f t="shared" si="27"/>
        <v/>
      </c>
      <c r="Q602" s="115" t="str">
        <f t="shared" si="28"/>
        <v/>
      </c>
      <c r="R602" s="15" t="str">
        <f t="shared" si="29"/>
        <v/>
      </c>
      <c r="S602" s="31"/>
      <c r="T602" s="116"/>
      <c r="U602" s="116"/>
      <c r="V602" s="30"/>
    </row>
    <row r="603" spans="2:22">
      <c r="B603" s="105"/>
      <c r="C603" s="102"/>
      <c r="D603" s="100" t="str">
        <f>IFERROR(INDEX('Equipment List'!$B$2:$B$2038,MATCH(E603,'Equipment List'!$A$2:$A$2038,0)),"")</f>
        <v/>
      </c>
      <c r="E603" s="119"/>
      <c r="F603" s="111"/>
      <c r="G603" s="105"/>
      <c r="H603" s="165"/>
      <c r="I603" s="166"/>
      <c r="J603" s="167"/>
      <c r="K603" s="103"/>
      <c r="L603" s="103"/>
      <c r="M603" s="103"/>
      <c r="N603" s="103"/>
      <c r="O603" s="113" t="str" cm="1">
        <f t="array" ref="O603">IFERROR(INDEX($D$12:$D$1000,MATCH(0,COUNTIF($O$11:O602,$D$12:$D$1000&amp;"")+IF($D$12:$D$1000="",1,0),0)),"")</f>
        <v/>
      </c>
      <c r="P603" s="114" t="str">
        <f t="shared" si="27"/>
        <v/>
      </c>
      <c r="Q603" s="115" t="str">
        <f t="shared" si="28"/>
        <v/>
      </c>
      <c r="R603" s="15" t="str">
        <f t="shared" si="29"/>
        <v/>
      </c>
      <c r="S603" s="31"/>
      <c r="T603" s="116"/>
      <c r="U603" s="116"/>
      <c r="V603" s="30"/>
    </row>
    <row r="604" spans="2:22">
      <c r="B604" s="105"/>
      <c r="C604" s="102"/>
      <c r="D604" s="100" t="str">
        <f>IFERROR(INDEX('Equipment List'!$B$2:$B$2038,MATCH(E604,'Equipment List'!$A$2:$A$2038,0)),"")</f>
        <v/>
      </c>
      <c r="E604" s="119"/>
      <c r="F604" s="111"/>
      <c r="G604" s="105"/>
      <c r="H604" s="165"/>
      <c r="I604" s="166"/>
      <c r="J604" s="167"/>
      <c r="K604" s="103"/>
      <c r="L604" s="103"/>
      <c r="M604" s="103"/>
      <c r="N604" s="103"/>
      <c r="O604" s="113" t="str" cm="1">
        <f t="array" ref="O604">IFERROR(INDEX($D$12:$D$1000,MATCH(0,COUNTIF($O$11:O603,$D$12:$D$1000&amp;"")+IF($D$12:$D$1000="",1,0),0)),"")</f>
        <v/>
      </c>
      <c r="P604" s="114" t="str">
        <f t="shared" si="27"/>
        <v/>
      </c>
      <c r="Q604" s="115" t="str">
        <f t="shared" si="28"/>
        <v/>
      </c>
      <c r="R604" s="15" t="str">
        <f t="shared" si="29"/>
        <v/>
      </c>
      <c r="S604" s="31"/>
      <c r="T604" s="116"/>
      <c r="U604" s="116"/>
      <c r="V604" s="30"/>
    </row>
    <row r="605" spans="2:22">
      <c r="B605" s="105"/>
      <c r="C605" s="102"/>
      <c r="D605" s="100" t="str">
        <f>IFERROR(INDEX('Equipment List'!$B$2:$B$2038,MATCH(E605,'Equipment List'!$A$2:$A$2038,0)),"")</f>
        <v/>
      </c>
      <c r="E605" s="119"/>
      <c r="F605" s="111"/>
      <c r="G605" s="105"/>
      <c r="H605" s="165"/>
      <c r="I605" s="166"/>
      <c r="J605" s="167"/>
      <c r="K605" s="103"/>
      <c r="L605" s="103"/>
      <c r="M605" s="103"/>
      <c r="N605" s="103"/>
      <c r="O605" s="113" t="str" cm="1">
        <f t="array" ref="O605">IFERROR(INDEX($D$12:$D$1000,MATCH(0,COUNTIF($O$11:O604,$D$12:$D$1000&amp;"")+IF($D$12:$D$1000="",1,0),0)),"")</f>
        <v/>
      </c>
      <c r="P605" s="114" t="str">
        <f t="shared" si="27"/>
        <v/>
      </c>
      <c r="Q605" s="115" t="str">
        <f t="shared" si="28"/>
        <v/>
      </c>
      <c r="R605" s="15" t="str">
        <f t="shared" si="29"/>
        <v/>
      </c>
      <c r="S605" s="31"/>
      <c r="T605" s="116"/>
      <c r="U605" s="116"/>
      <c r="V605" s="30"/>
    </row>
    <row r="606" spans="2:22">
      <c r="B606" s="105"/>
      <c r="C606" s="102"/>
      <c r="D606" s="100" t="str">
        <f>IFERROR(INDEX('Equipment List'!$B$2:$B$2038,MATCH(E606,'Equipment List'!$A$2:$A$2038,0)),"")</f>
        <v/>
      </c>
      <c r="E606" s="119"/>
      <c r="F606" s="111"/>
      <c r="G606" s="105"/>
      <c r="H606" s="165"/>
      <c r="I606" s="166"/>
      <c r="J606" s="167"/>
      <c r="K606" s="103"/>
      <c r="L606" s="103"/>
      <c r="M606" s="103"/>
      <c r="N606" s="103"/>
      <c r="O606" s="113" t="str" cm="1">
        <f t="array" ref="O606">IFERROR(INDEX($D$12:$D$1000,MATCH(0,COUNTIF($O$11:O605,$D$12:$D$1000&amp;"")+IF($D$12:$D$1000="",1,0),0)),"")</f>
        <v/>
      </c>
      <c r="P606" s="114" t="str">
        <f t="shared" si="27"/>
        <v/>
      </c>
      <c r="Q606" s="115" t="str">
        <f t="shared" si="28"/>
        <v/>
      </c>
      <c r="R606" s="15" t="str">
        <f t="shared" si="29"/>
        <v/>
      </c>
      <c r="S606" s="31"/>
      <c r="T606" s="116"/>
      <c r="U606" s="116"/>
      <c r="V606" s="30"/>
    </row>
    <row r="607" spans="2:22">
      <c r="B607" s="105"/>
      <c r="C607" s="102"/>
      <c r="D607" s="100" t="str">
        <f>IFERROR(INDEX('Equipment List'!$B$2:$B$2038,MATCH(E607,'Equipment List'!$A$2:$A$2038,0)),"")</f>
        <v/>
      </c>
      <c r="E607" s="119"/>
      <c r="F607" s="111"/>
      <c r="G607" s="105"/>
      <c r="H607" s="165"/>
      <c r="I607" s="166"/>
      <c r="J607" s="167"/>
      <c r="K607" s="103"/>
      <c r="L607" s="103"/>
      <c r="M607" s="103"/>
      <c r="N607" s="103"/>
      <c r="O607" s="113" t="str" cm="1">
        <f t="array" ref="O607">IFERROR(INDEX($D$12:$D$1000,MATCH(0,COUNTIF($O$11:O606,$D$12:$D$1000&amp;"")+IF($D$12:$D$1000="",1,0),0)),"")</f>
        <v/>
      </c>
      <c r="P607" s="114" t="str">
        <f t="shared" si="27"/>
        <v/>
      </c>
      <c r="Q607" s="115" t="str">
        <f t="shared" si="28"/>
        <v/>
      </c>
      <c r="R607" s="15" t="str">
        <f t="shared" si="29"/>
        <v/>
      </c>
      <c r="S607" s="31"/>
      <c r="T607" s="116"/>
      <c r="U607" s="116"/>
      <c r="V607" s="30"/>
    </row>
    <row r="608" spans="2:22">
      <c r="B608" s="105"/>
      <c r="C608" s="102"/>
      <c r="D608" s="100" t="str">
        <f>IFERROR(INDEX('Equipment List'!$B$2:$B$2038,MATCH(E608,'Equipment List'!$A$2:$A$2038,0)),"")</f>
        <v/>
      </c>
      <c r="E608" s="119"/>
      <c r="F608" s="111"/>
      <c r="G608" s="105"/>
      <c r="H608" s="165"/>
      <c r="I608" s="166"/>
      <c r="J608" s="167"/>
      <c r="K608" s="103"/>
      <c r="L608" s="103"/>
      <c r="M608" s="103"/>
      <c r="N608" s="103"/>
      <c r="O608" s="113" t="str" cm="1">
        <f t="array" ref="O608">IFERROR(INDEX($D$12:$D$1000,MATCH(0,COUNTIF($O$11:O607,$D$12:$D$1000&amp;"")+IF($D$12:$D$1000="",1,0),0)),"")</f>
        <v/>
      </c>
      <c r="P608" s="114" t="str">
        <f t="shared" si="27"/>
        <v/>
      </c>
      <c r="Q608" s="115" t="str">
        <f t="shared" si="28"/>
        <v/>
      </c>
      <c r="R608" s="15" t="str">
        <f t="shared" si="29"/>
        <v/>
      </c>
      <c r="S608" s="31"/>
      <c r="T608" s="116"/>
      <c r="U608" s="116"/>
      <c r="V608" s="30"/>
    </row>
    <row r="609" spans="2:22">
      <c r="B609" s="105"/>
      <c r="C609" s="102"/>
      <c r="D609" s="100" t="str">
        <f>IFERROR(INDEX('Equipment List'!$B$2:$B$2038,MATCH(E609,'Equipment List'!$A$2:$A$2038,0)),"")</f>
        <v/>
      </c>
      <c r="E609" s="119"/>
      <c r="F609" s="111"/>
      <c r="G609" s="105"/>
      <c r="H609" s="165"/>
      <c r="I609" s="166"/>
      <c r="J609" s="167"/>
      <c r="K609" s="103"/>
      <c r="L609" s="103"/>
      <c r="M609" s="103"/>
      <c r="N609" s="103"/>
      <c r="O609" s="113" t="str" cm="1">
        <f t="array" ref="O609">IFERROR(INDEX($D$12:$D$1000,MATCH(0,COUNTIF($O$11:O608,$D$12:$D$1000&amp;"")+IF($D$12:$D$1000="",1,0),0)),"")</f>
        <v/>
      </c>
      <c r="P609" s="114" t="str">
        <f t="shared" si="27"/>
        <v/>
      </c>
      <c r="Q609" s="115" t="str">
        <f t="shared" si="28"/>
        <v/>
      </c>
      <c r="R609" s="15" t="str">
        <f t="shared" si="29"/>
        <v/>
      </c>
      <c r="S609" s="31"/>
      <c r="T609" s="116"/>
      <c r="U609" s="116"/>
      <c r="V609" s="30"/>
    </row>
    <row r="610" spans="2:22">
      <c r="B610" s="105"/>
      <c r="C610" s="102"/>
      <c r="D610" s="100" t="str">
        <f>IFERROR(INDEX('Equipment List'!$B$2:$B$2038,MATCH(E610,'Equipment List'!$A$2:$A$2038,0)),"")</f>
        <v/>
      </c>
      <c r="E610" s="119"/>
      <c r="F610" s="111"/>
      <c r="G610" s="105"/>
      <c r="H610" s="165"/>
      <c r="I610" s="166"/>
      <c r="J610" s="167"/>
      <c r="K610" s="103"/>
      <c r="L610" s="103"/>
      <c r="M610" s="103"/>
      <c r="N610" s="103"/>
      <c r="O610" s="113" t="str" cm="1">
        <f t="array" ref="O610">IFERROR(INDEX($D$12:$D$1000,MATCH(0,COUNTIF($O$11:O609,$D$12:$D$1000&amp;"")+IF($D$12:$D$1000="",1,0),0)),"")</f>
        <v/>
      </c>
      <c r="P610" s="114" t="str">
        <f t="shared" si="27"/>
        <v/>
      </c>
      <c r="Q610" s="115" t="str">
        <f t="shared" si="28"/>
        <v/>
      </c>
      <c r="R610" s="15" t="str">
        <f t="shared" si="29"/>
        <v/>
      </c>
      <c r="S610" s="31"/>
      <c r="T610" s="116"/>
      <c r="U610" s="116"/>
      <c r="V610" s="30"/>
    </row>
    <row r="611" spans="2:22">
      <c r="B611" s="105"/>
      <c r="C611" s="102"/>
      <c r="D611" s="100" t="str">
        <f>IFERROR(INDEX('Equipment List'!$B$2:$B$2038,MATCH(E611,'Equipment List'!$A$2:$A$2038,0)),"")</f>
        <v/>
      </c>
      <c r="E611" s="119"/>
      <c r="F611" s="111"/>
      <c r="G611" s="105"/>
      <c r="H611" s="165"/>
      <c r="I611" s="166"/>
      <c r="J611" s="167"/>
      <c r="K611" s="103"/>
      <c r="L611" s="103"/>
      <c r="M611" s="103"/>
      <c r="N611" s="103"/>
      <c r="O611" s="113" t="str" cm="1">
        <f t="array" ref="O611">IFERROR(INDEX($D$12:$D$1000,MATCH(0,COUNTIF($O$11:O610,$D$12:$D$1000&amp;"")+IF($D$12:$D$1000="",1,0),0)),"")</f>
        <v/>
      </c>
      <c r="P611" s="114" t="str">
        <f t="shared" si="27"/>
        <v/>
      </c>
      <c r="Q611" s="115" t="str">
        <f t="shared" si="28"/>
        <v/>
      </c>
      <c r="R611" s="15" t="str">
        <f t="shared" si="29"/>
        <v/>
      </c>
      <c r="S611" s="31"/>
      <c r="T611" s="116"/>
      <c r="U611" s="116"/>
      <c r="V611" s="30"/>
    </row>
    <row r="612" spans="2:22">
      <c r="B612" s="105"/>
      <c r="C612" s="102"/>
      <c r="D612" s="100" t="str">
        <f>IFERROR(INDEX('Equipment List'!$B$2:$B$2038,MATCH(E612,'Equipment List'!$A$2:$A$2038,0)),"")</f>
        <v/>
      </c>
      <c r="E612" s="119"/>
      <c r="F612" s="111"/>
      <c r="G612" s="105"/>
      <c r="H612" s="165"/>
      <c r="I612" s="166"/>
      <c r="J612" s="167"/>
      <c r="K612" s="103"/>
      <c r="L612" s="103"/>
      <c r="M612" s="103"/>
      <c r="N612" s="103"/>
      <c r="O612" s="113" t="str" cm="1">
        <f t="array" ref="O612">IFERROR(INDEX($D$12:$D$1000,MATCH(0,COUNTIF($O$11:O611,$D$12:$D$1000&amp;"")+IF($D$12:$D$1000="",1,0),0)),"")</f>
        <v/>
      </c>
      <c r="P612" s="114" t="str">
        <f t="shared" si="27"/>
        <v/>
      </c>
      <c r="Q612" s="115" t="str">
        <f t="shared" si="28"/>
        <v/>
      </c>
      <c r="R612" s="15" t="str">
        <f t="shared" si="29"/>
        <v/>
      </c>
      <c r="S612" s="31"/>
      <c r="T612" s="116"/>
      <c r="U612" s="116"/>
      <c r="V612" s="30"/>
    </row>
    <row r="613" spans="2:22">
      <c r="B613" s="105"/>
      <c r="C613" s="102"/>
      <c r="D613" s="100" t="str">
        <f>IFERROR(INDEX('Equipment List'!$B$2:$B$2038,MATCH(E613,'Equipment List'!$A$2:$A$2038,0)),"")</f>
        <v/>
      </c>
      <c r="E613" s="119"/>
      <c r="F613" s="111"/>
      <c r="G613" s="105"/>
      <c r="H613" s="165"/>
      <c r="I613" s="166"/>
      <c r="J613" s="167"/>
      <c r="K613" s="103"/>
      <c r="L613" s="103"/>
      <c r="M613" s="103"/>
      <c r="N613" s="103"/>
      <c r="O613" s="113" t="str" cm="1">
        <f t="array" ref="O613">IFERROR(INDEX($D$12:$D$1000,MATCH(0,COUNTIF($O$11:O612,$D$12:$D$1000&amp;"")+IF($D$12:$D$1000="",1,0),0)),"")</f>
        <v/>
      </c>
      <c r="P613" s="114" t="str">
        <f t="shared" si="27"/>
        <v/>
      </c>
      <c r="Q613" s="115" t="str">
        <f t="shared" si="28"/>
        <v/>
      </c>
      <c r="R613" s="15" t="str">
        <f t="shared" si="29"/>
        <v/>
      </c>
      <c r="S613" s="31"/>
      <c r="T613" s="116"/>
      <c r="U613" s="116"/>
      <c r="V613" s="30"/>
    </row>
    <row r="614" spans="2:22">
      <c r="B614" s="105"/>
      <c r="C614" s="102"/>
      <c r="D614" s="100" t="str">
        <f>IFERROR(INDEX('Equipment List'!$B$2:$B$2038,MATCH(E614,'Equipment List'!$A$2:$A$2038,0)),"")</f>
        <v/>
      </c>
      <c r="E614" s="119"/>
      <c r="F614" s="111"/>
      <c r="G614" s="105"/>
      <c r="H614" s="165"/>
      <c r="I614" s="166"/>
      <c r="J614" s="167"/>
      <c r="K614" s="103"/>
      <c r="L614" s="103"/>
      <c r="M614" s="103"/>
      <c r="N614" s="103"/>
      <c r="O614" s="113" t="str" cm="1">
        <f t="array" ref="O614">IFERROR(INDEX($D$12:$D$1000,MATCH(0,COUNTIF($O$11:O613,$D$12:$D$1000&amp;"")+IF($D$12:$D$1000="",1,0),0)),"")</f>
        <v/>
      </c>
      <c r="P614" s="114" t="str">
        <f t="shared" si="27"/>
        <v/>
      </c>
      <c r="Q614" s="115" t="str">
        <f t="shared" si="28"/>
        <v/>
      </c>
      <c r="R614" s="15" t="str">
        <f t="shared" si="29"/>
        <v/>
      </c>
      <c r="S614" s="31"/>
      <c r="T614" s="116"/>
      <c r="U614" s="116"/>
      <c r="V614" s="30"/>
    </row>
    <row r="615" spans="2:22">
      <c r="B615" s="105"/>
      <c r="C615" s="102"/>
      <c r="D615" s="100" t="str">
        <f>IFERROR(INDEX('Equipment List'!$B$2:$B$2038,MATCH(E615,'Equipment List'!$A$2:$A$2038,0)),"")</f>
        <v/>
      </c>
      <c r="E615" s="119"/>
      <c r="F615" s="111"/>
      <c r="G615" s="105"/>
      <c r="H615" s="165"/>
      <c r="I615" s="166"/>
      <c r="J615" s="167"/>
      <c r="K615" s="103"/>
      <c r="L615" s="103"/>
      <c r="M615" s="103"/>
      <c r="N615" s="103"/>
      <c r="O615" s="113" t="str" cm="1">
        <f t="array" ref="O615">IFERROR(INDEX($D$12:$D$1000,MATCH(0,COUNTIF($O$11:O614,$D$12:$D$1000&amp;"")+IF($D$12:$D$1000="",1,0),0)),"")</f>
        <v/>
      </c>
      <c r="P615" s="114" t="str">
        <f t="shared" si="27"/>
        <v/>
      </c>
      <c r="Q615" s="115" t="str">
        <f t="shared" si="28"/>
        <v/>
      </c>
      <c r="R615" s="15" t="str">
        <f t="shared" si="29"/>
        <v/>
      </c>
      <c r="S615" s="31"/>
      <c r="T615" s="116"/>
      <c r="U615" s="116"/>
      <c r="V615" s="30"/>
    </row>
    <row r="616" spans="2:22">
      <c r="B616" s="105"/>
      <c r="C616" s="102"/>
      <c r="D616" s="100" t="str">
        <f>IFERROR(INDEX('Equipment List'!$B$2:$B$2038,MATCH(E616,'Equipment List'!$A$2:$A$2038,0)),"")</f>
        <v/>
      </c>
      <c r="E616" s="119"/>
      <c r="F616" s="111"/>
      <c r="G616" s="105"/>
      <c r="H616" s="165"/>
      <c r="I616" s="166"/>
      <c r="J616" s="167"/>
      <c r="K616" s="103"/>
      <c r="L616" s="103"/>
      <c r="M616" s="103"/>
      <c r="N616" s="103"/>
      <c r="O616" s="113" t="str" cm="1">
        <f t="array" ref="O616">IFERROR(INDEX($D$12:$D$1000,MATCH(0,COUNTIF($O$11:O615,$D$12:$D$1000&amp;"")+IF($D$12:$D$1000="",1,0),0)),"")</f>
        <v/>
      </c>
      <c r="P616" s="114" t="str">
        <f t="shared" si="27"/>
        <v/>
      </c>
      <c r="Q616" s="115" t="str">
        <f t="shared" si="28"/>
        <v/>
      </c>
      <c r="R616" s="15" t="str">
        <f t="shared" si="29"/>
        <v/>
      </c>
      <c r="S616" s="31"/>
      <c r="T616" s="116"/>
      <c r="U616" s="116"/>
      <c r="V616" s="30"/>
    </row>
    <row r="617" spans="2:22">
      <c r="B617" s="105"/>
      <c r="C617" s="102"/>
      <c r="D617" s="100" t="str">
        <f>IFERROR(INDEX('Equipment List'!$B$2:$B$2038,MATCH(E617,'Equipment List'!$A$2:$A$2038,0)),"")</f>
        <v/>
      </c>
      <c r="E617" s="119"/>
      <c r="F617" s="111"/>
      <c r="G617" s="105"/>
      <c r="H617" s="165"/>
      <c r="I617" s="166"/>
      <c r="J617" s="167"/>
      <c r="K617" s="103"/>
      <c r="L617" s="103"/>
      <c r="M617" s="103"/>
      <c r="N617" s="103"/>
      <c r="O617" s="113" t="str" cm="1">
        <f t="array" ref="O617">IFERROR(INDEX($D$12:$D$1000,MATCH(0,COUNTIF($O$11:O616,$D$12:$D$1000&amp;"")+IF($D$12:$D$1000="",1,0),0)),"")</f>
        <v/>
      </c>
      <c r="P617" s="114" t="str">
        <f t="shared" si="27"/>
        <v/>
      </c>
      <c r="Q617" s="115" t="str">
        <f t="shared" si="28"/>
        <v/>
      </c>
      <c r="R617" s="15" t="str">
        <f t="shared" si="29"/>
        <v/>
      </c>
      <c r="S617" s="31"/>
      <c r="T617" s="116"/>
      <c r="U617" s="116"/>
      <c r="V617" s="30"/>
    </row>
    <row r="618" spans="2:22">
      <c r="B618" s="105"/>
      <c r="C618" s="102"/>
      <c r="D618" s="100" t="str">
        <f>IFERROR(INDEX('Equipment List'!$B$2:$B$2038,MATCH(E618,'Equipment List'!$A$2:$A$2038,0)),"")</f>
        <v/>
      </c>
      <c r="E618" s="119"/>
      <c r="F618" s="111"/>
      <c r="G618" s="105"/>
      <c r="H618" s="165"/>
      <c r="I618" s="166"/>
      <c r="J618" s="167"/>
      <c r="K618" s="103"/>
      <c r="L618" s="103"/>
      <c r="M618" s="103"/>
      <c r="N618" s="103"/>
      <c r="O618" s="113" t="str" cm="1">
        <f t="array" ref="O618">IFERROR(INDEX($D$12:$D$1000,MATCH(0,COUNTIF($O$11:O617,$D$12:$D$1000&amp;"")+IF($D$12:$D$1000="",1,0),0)),"")</f>
        <v/>
      </c>
      <c r="P618" s="114" t="str">
        <f t="shared" si="27"/>
        <v/>
      </c>
      <c r="Q618" s="115" t="str">
        <f t="shared" si="28"/>
        <v/>
      </c>
      <c r="R618" s="15" t="str">
        <f t="shared" si="29"/>
        <v/>
      </c>
      <c r="S618" s="31"/>
      <c r="T618" s="116"/>
      <c r="U618" s="116"/>
      <c r="V618" s="30"/>
    </row>
    <row r="619" spans="2:22">
      <c r="B619" s="105"/>
      <c r="C619" s="102"/>
      <c r="D619" s="100" t="str">
        <f>IFERROR(INDEX('Equipment List'!$B$2:$B$2038,MATCH(E619,'Equipment List'!$A$2:$A$2038,0)),"")</f>
        <v/>
      </c>
      <c r="E619" s="119"/>
      <c r="F619" s="111"/>
      <c r="G619" s="105"/>
      <c r="H619" s="165"/>
      <c r="I619" s="166"/>
      <c r="J619" s="167"/>
      <c r="K619" s="103"/>
      <c r="L619" s="103"/>
      <c r="M619" s="103"/>
      <c r="N619" s="103"/>
      <c r="O619" s="113" t="str" cm="1">
        <f t="array" ref="O619">IFERROR(INDEX($D$12:$D$1000,MATCH(0,COUNTIF($O$11:O618,$D$12:$D$1000&amp;"")+IF($D$12:$D$1000="",1,0),0)),"")</f>
        <v/>
      </c>
      <c r="P619" s="114" t="str">
        <f t="shared" si="27"/>
        <v/>
      </c>
      <c r="Q619" s="115" t="str">
        <f t="shared" si="28"/>
        <v/>
      </c>
      <c r="R619" s="15" t="str">
        <f t="shared" si="29"/>
        <v/>
      </c>
      <c r="S619" s="31"/>
      <c r="T619" s="116"/>
      <c r="U619" s="116"/>
      <c r="V619" s="30"/>
    </row>
    <row r="620" spans="2:22">
      <c r="B620" s="105"/>
      <c r="C620" s="102"/>
      <c r="D620" s="100" t="str">
        <f>IFERROR(INDEX('Equipment List'!$B$2:$B$2038,MATCH(E620,'Equipment List'!$A$2:$A$2038,0)),"")</f>
        <v/>
      </c>
      <c r="E620" s="119"/>
      <c r="F620" s="111"/>
      <c r="G620" s="105"/>
      <c r="H620" s="165"/>
      <c r="I620" s="166"/>
      <c r="J620" s="167"/>
      <c r="K620" s="103"/>
      <c r="L620" s="103"/>
      <c r="M620" s="103"/>
      <c r="N620" s="103"/>
      <c r="O620" s="113" t="str" cm="1">
        <f t="array" ref="O620">IFERROR(INDEX($D$12:$D$1000,MATCH(0,COUNTIF($O$11:O619,$D$12:$D$1000&amp;"")+IF($D$12:$D$1000="",1,0),0)),"")</f>
        <v/>
      </c>
      <c r="P620" s="114" t="str">
        <f t="shared" si="27"/>
        <v/>
      </c>
      <c r="Q620" s="115" t="str">
        <f t="shared" si="28"/>
        <v/>
      </c>
      <c r="R620" s="15" t="str">
        <f t="shared" si="29"/>
        <v/>
      </c>
      <c r="S620" s="31"/>
      <c r="T620" s="116"/>
      <c r="U620" s="116"/>
      <c r="V620" s="30"/>
    </row>
    <row r="621" spans="2:22">
      <c r="B621" s="105"/>
      <c r="C621" s="102"/>
      <c r="D621" s="100" t="str">
        <f>IFERROR(INDEX('Equipment List'!$B$2:$B$2038,MATCH(E621,'Equipment List'!$A$2:$A$2038,0)),"")</f>
        <v/>
      </c>
      <c r="E621" s="119"/>
      <c r="F621" s="111"/>
      <c r="G621" s="105"/>
      <c r="H621" s="165"/>
      <c r="I621" s="166"/>
      <c r="J621" s="167"/>
      <c r="K621" s="103"/>
      <c r="L621" s="103"/>
      <c r="M621" s="103"/>
      <c r="N621" s="103"/>
      <c r="O621" s="113" t="str" cm="1">
        <f t="array" ref="O621">IFERROR(INDEX($D$12:$D$1000,MATCH(0,COUNTIF($O$11:O620,$D$12:$D$1000&amp;"")+IF($D$12:$D$1000="",1,0),0)),"")</f>
        <v/>
      </c>
      <c r="P621" s="114" t="str">
        <f t="shared" si="27"/>
        <v/>
      </c>
      <c r="Q621" s="115" t="str">
        <f t="shared" si="28"/>
        <v/>
      </c>
      <c r="R621" s="15" t="str">
        <f t="shared" si="29"/>
        <v/>
      </c>
      <c r="S621" s="31"/>
      <c r="T621" s="116"/>
      <c r="U621" s="116"/>
      <c r="V621" s="30"/>
    </row>
    <row r="622" spans="2:22">
      <c r="B622" s="105"/>
      <c r="C622" s="102"/>
      <c r="D622" s="100" t="str">
        <f>IFERROR(INDEX('Equipment List'!$B$2:$B$2038,MATCH(E622,'Equipment List'!$A$2:$A$2038,0)),"")</f>
        <v/>
      </c>
      <c r="E622" s="119"/>
      <c r="F622" s="111"/>
      <c r="G622" s="105"/>
      <c r="H622" s="165"/>
      <c r="I622" s="166"/>
      <c r="J622" s="167"/>
      <c r="K622" s="103"/>
      <c r="L622" s="103"/>
      <c r="M622" s="103"/>
      <c r="N622" s="103"/>
      <c r="O622" s="113" t="str" cm="1">
        <f t="array" ref="O622">IFERROR(INDEX($D$12:$D$1000,MATCH(0,COUNTIF($O$11:O621,$D$12:$D$1000&amp;"")+IF($D$12:$D$1000="",1,0),0)),"")</f>
        <v/>
      </c>
      <c r="P622" s="114" t="str">
        <f t="shared" si="27"/>
        <v/>
      </c>
      <c r="Q622" s="115" t="str">
        <f t="shared" si="28"/>
        <v/>
      </c>
      <c r="R622" s="15" t="str">
        <f t="shared" si="29"/>
        <v/>
      </c>
      <c r="S622" s="31"/>
      <c r="T622" s="116"/>
      <c r="U622" s="116"/>
      <c r="V622" s="30"/>
    </row>
    <row r="623" spans="2:22">
      <c r="B623" s="105"/>
      <c r="C623" s="102"/>
      <c r="D623" s="100" t="str">
        <f>IFERROR(INDEX('Equipment List'!$B$2:$B$2038,MATCH(E623,'Equipment List'!$A$2:$A$2038,0)),"")</f>
        <v/>
      </c>
      <c r="E623" s="119"/>
      <c r="F623" s="111"/>
      <c r="G623" s="105"/>
      <c r="H623" s="165"/>
      <c r="I623" s="166"/>
      <c r="J623" s="167"/>
      <c r="K623" s="103"/>
      <c r="L623" s="103"/>
      <c r="M623" s="103"/>
      <c r="N623" s="103"/>
      <c r="O623" s="113" t="str" cm="1">
        <f t="array" ref="O623">IFERROR(INDEX($D$12:$D$1000,MATCH(0,COUNTIF($O$11:O622,$D$12:$D$1000&amp;"")+IF($D$12:$D$1000="",1,0),0)),"")</f>
        <v/>
      </c>
      <c r="P623" s="114" t="str">
        <f t="shared" si="27"/>
        <v/>
      </c>
      <c r="Q623" s="115" t="str">
        <f t="shared" si="28"/>
        <v/>
      </c>
      <c r="R623" s="15" t="str">
        <f t="shared" si="29"/>
        <v/>
      </c>
      <c r="S623" s="31"/>
      <c r="T623" s="116"/>
      <c r="U623" s="116"/>
      <c r="V623" s="30"/>
    </row>
    <row r="624" spans="2:22">
      <c r="B624" s="105"/>
      <c r="C624" s="102"/>
      <c r="D624" s="100" t="str">
        <f>IFERROR(INDEX('Equipment List'!$B$2:$B$2038,MATCH(E624,'Equipment List'!$A$2:$A$2038,0)),"")</f>
        <v/>
      </c>
      <c r="E624" s="119"/>
      <c r="F624" s="111"/>
      <c r="G624" s="105"/>
      <c r="H624" s="165"/>
      <c r="I624" s="166"/>
      <c r="J624" s="167"/>
      <c r="K624" s="103"/>
      <c r="L624" s="103"/>
      <c r="M624" s="103"/>
      <c r="N624" s="103"/>
      <c r="O624" s="113" t="str" cm="1">
        <f t="array" ref="O624">IFERROR(INDEX($D$12:$D$1000,MATCH(0,COUNTIF($O$11:O623,$D$12:$D$1000&amp;"")+IF($D$12:$D$1000="",1,0),0)),"")</f>
        <v/>
      </c>
      <c r="P624" s="114" t="str">
        <f t="shared" si="27"/>
        <v/>
      </c>
      <c r="Q624" s="115" t="str">
        <f t="shared" si="28"/>
        <v/>
      </c>
      <c r="R624" s="15" t="str">
        <f t="shared" si="29"/>
        <v/>
      </c>
      <c r="S624" s="31"/>
      <c r="T624" s="116"/>
      <c r="U624" s="116"/>
      <c r="V624" s="30"/>
    </row>
    <row r="625" spans="2:22">
      <c r="B625" s="105"/>
      <c r="C625" s="102"/>
      <c r="D625" s="100" t="str">
        <f>IFERROR(INDEX('Equipment List'!$B$2:$B$2038,MATCH(E625,'Equipment List'!$A$2:$A$2038,0)),"")</f>
        <v/>
      </c>
      <c r="E625" s="119"/>
      <c r="F625" s="111"/>
      <c r="G625" s="105"/>
      <c r="H625" s="165"/>
      <c r="I625" s="166"/>
      <c r="J625" s="167"/>
      <c r="K625" s="103"/>
      <c r="L625" s="103"/>
      <c r="M625" s="103"/>
      <c r="N625" s="103"/>
      <c r="O625" s="113" t="str" cm="1">
        <f t="array" ref="O625">IFERROR(INDEX($D$12:$D$1000,MATCH(0,COUNTIF($O$11:O624,$D$12:$D$1000&amp;"")+IF($D$12:$D$1000="",1,0),0)),"")</f>
        <v/>
      </c>
      <c r="P625" s="114" t="str">
        <f t="shared" si="27"/>
        <v/>
      </c>
      <c r="Q625" s="115" t="str">
        <f t="shared" si="28"/>
        <v/>
      </c>
      <c r="R625" s="15" t="str">
        <f t="shared" si="29"/>
        <v/>
      </c>
      <c r="S625" s="31"/>
      <c r="T625" s="116"/>
      <c r="U625" s="116"/>
      <c r="V625" s="30"/>
    </row>
    <row r="626" spans="2:22">
      <c r="B626" s="105"/>
      <c r="C626" s="102"/>
      <c r="D626" s="100" t="str">
        <f>IFERROR(INDEX('Equipment List'!$B$2:$B$2038,MATCH(E626,'Equipment List'!$A$2:$A$2038,0)),"")</f>
        <v/>
      </c>
      <c r="E626" s="119"/>
      <c r="F626" s="111"/>
      <c r="G626" s="105"/>
      <c r="H626" s="165"/>
      <c r="I626" s="166"/>
      <c r="J626" s="167"/>
      <c r="K626" s="103"/>
      <c r="L626" s="103"/>
      <c r="M626" s="103"/>
      <c r="N626" s="103"/>
      <c r="O626" s="113" t="str" cm="1">
        <f t="array" ref="O626">IFERROR(INDEX($D$12:$D$1000,MATCH(0,COUNTIF($O$11:O625,$D$12:$D$1000&amp;"")+IF($D$12:$D$1000="",1,0),0)),"")</f>
        <v/>
      </c>
      <c r="P626" s="114" t="str">
        <f t="shared" si="27"/>
        <v/>
      </c>
      <c r="Q626" s="115" t="str">
        <f t="shared" si="28"/>
        <v/>
      </c>
      <c r="R626" s="15" t="str">
        <f t="shared" si="29"/>
        <v/>
      </c>
      <c r="S626" s="31"/>
      <c r="T626" s="116"/>
      <c r="U626" s="116"/>
      <c r="V626" s="30"/>
    </row>
    <row r="627" spans="2:22">
      <c r="B627" s="105"/>
      <c r="C627" s="102"/>
      <c r="D627" s="100" t="str">
        <f>IFERROR(INDEX('Equipment List'!$B$2:$B$2038,MATCH(E627,'Equipment List'!$A$2:$A$2038,0)),"")</f>
        <v/>
      </c>
      <c r="E627" s="119"/>
      <c r="F627" s="111"/>
      <c r="G627" s="105"/>
      <c r="H627" s="165"/>
      <c r="I627" s="166"/>
      <c r="J627" s="167"/>
      <c r="K627" s="103"/>
      <c r="L627" s="103"/>
      <c r="M627" s="103"/>
      <c r="N627" s="103"/>
      <c r="O627" s="113" t="str" cm="1">
        <f t="array" ref="O627">IFERROR(INDEX($D$12:$D$1000,MATCH(0,COUNTIF($O$11:O626,$D$12:$D$1000&amp;"")+IF($D$12:$D$1000="",1,0),0)),"")</f>
        <v/>
      </c>
      <c r="P627" s="114" t="str">
        <f t="shared" si="27"/>
        <v/>
      </c>
      <c r="Q627" s="115" t="str">
        <f t="shared" si="28"/>
        <v/>
      </c>
      <c r="R627" s="15" t="str">
        <f t="shared" si="29"/>
        <v/>
      </c>
      <c r="S627" s="31"/>
      <c r="T627" s="116"/>
      <c r="U627" s="116"/>
      <c r="V627" s="30"/>
    </row>
    <row r="628" spans="2:22">
      <c r="B628" s="105"/>
      <c r="C628" s="102"/>
      <c r="D628" s="100" t="str">
        <f>IFERROR(INDEX('Equipment List'!$B$2:$B$2038,MATCH(E628,'Equipment List'!$A$2:$A$2038,0)),"")</f>
        <v/>
      </c>
      <c r="E628" s="119"/>
      <c r="F628" s="111"/>
      <c r="G628" s="105"/>
      <c r="H628" s="165"/>
      <c r="I628" s="166"/>
      <c r="J628" s="167"/>
      <c r="K628" s="103"/>
      <c r="L628" s="103"/>
      <c r="M628" s="103"/>
      <c r="N628" s="103"/>
      <c r="O628" s="113" t="str" cm="1">
        <f t="array" ref="O628">IFERROR(INDEX($D$12:$D$1000,MATCH(0,COUNTIF($O$11:O627,$D$12:$D$1000&amp;"")+IF($D$12:$D$1000="",1,0),0)),"")</f>
        <v/>
      </c>
      <c r="P628" s="114" t="str">
        <f t="shared" si="27"/>
        <v/>
      </c>
      <c r="Q628" s="115" t="str">
        <f t="shared" si="28"/>
        <v/>
      </c>
      <c r="R628" s="15" t="str">
        <f t="shared" si="29"/>
        <v/>
      </c>
      <c r="S628" s="31"/>
      <c r="T628" s="116"/>
      <c r="U628" s="116"/>
      <c r="V628" s="30"/>
    </row>
    <row r="629" spans="2:22">
      <c r="B629" s="105"/>
      <c r="C629" s="102"/>
      <c r="D629" s="100" t="str">
        <f>IFERROR(INDEX('Equipment List'!$B$2:$B$2038,MATCH(E629,'Equipment List'!$A$2:$A$2038,0)),"")</f>
        <v/>
      </c>
      <c r="E629" s="119"/>
      <c r="F629" s="111"/>
      <c r="G629" s="105"/>
      <c r="H629" s="165"/>
      <c r="I629" s="166"/>
      <c r="J629" s="167"/>
      <c r="K629" s="103"/>
      <c r="L629" s="103"/>
      <c r="M629" s="103"/>
      <c r="N629" s="103"/>
      <c r="O629" s="113" t="str" cm="1">
        <f t="array" ref="O629">IFERROR(INDEX($D$12:$D$1000,MATCH(0,COUNTIF($O$11:O628,$D$12:$D$1000&amp;"")+IF($D$12:$D$1000="",1,0),0)),"")</f>
        <v/>
      </c>
      <c r="P629" s="114" t="str">
        <f t="shared" si="27"/>
        <v/>
      </c>
      <c r="Q629" s="115" t="str">
        <f t="shared" si="28"/>
        <v/>
      </c>
      <c r="R629" s="15" t="str">
        <f t="shared" si="29"/>
        <v/>
      </c>
      <c r="S629" s="31"/>
      <c r="T629" s="116"/>
      <c r="U629" s="116"/>
      <c r="V629" s="30"/>
    </row>
    <row r="630" spans="2:22">
      <c r="B630" s="105"/>
      <c r="C630" s="102"/>
      <c r="D630" s="100" t="str">
        <f>IFERROR(INDEX('Equipment List'!$B$2:$B$2038,MATCH(E630,'Equipment List'!$A$2:$A$2038,0)),"")</f>
        <v/>
      </c>
      <c r="E630" s="119"/>
      <c r="F630" s="111"/>
      <c r="G630" s="105"/>
      <c r="H630" s="165"/>
      <c r="I630" s="166"/>
      <c r="J630" s="167"/>
      <c r="K630" s="103"/>
      <c r="L630" s="103"/>
      <c r="M630" s="103"/>
      <c r="N630" s="103"/>
      <c r="O630" s="113" t="str" cm="1">
        <f t="array" ref="O630">IFERROR(INDEX($D$12:$D$1000,MATCH(0,COUNTIF($O$11:O629,$D$12:$D$1000&amp;"")+IF($D$12:$D$1000="",1,0),0)),"")</f>
        <v/>
      </c>
      <c r="P630" s="114" t="str">
        <f t="shared" si="27"/>
        <v/>
      </c>
      <c r="Q630" s="115" t="str">
        <f t="shared" si="28"/>
        <v/>
      </c>
      <c r="R630" s="15" t="str">
        <f t="shared" si="29"/>
        <v/>
      </c>
      <c r="S630" s="31"/>
      <c r="T630" s="116"/>
      <c r="U630" s="116"/>
      <c r="V630" s="30"/>
    </row>
    <row r="631" spans="2:22">
      <c r="B631" s="105"/>
      <c r="C631" s="102"/>
      <c r="D631" s="100" t="str">
        <f>IFERROR(INDEX('Equipment List'!$B$2:$B$2038,MATCH(E631,'Equipment List'!$A$2:$A$2038,0)),"")</f>
        <v/>
      </c>
      <c r="E631" s="119"/>
      <c r="F631" s="111"/>
      <c r="G631" s="105"/>
      <c r="H631" s="165"/>
      <c r="I631" s="166"/>
      <c r="J631" s="167"/>
      <c r="K631" s="103"/>
      <c r="L631" s="103"/>
      <c r="M631" s="103"/>
      <c r="N631" s="103"/>
      <c r="O631" s="113" t="str" cm="1">
        <f t="array" ref="O631">IFERROR(INDEX($D$12:$D$1000,MATCH(0,COUNTIF($O$11:O630,$D$12:$D$1000&amp;"")+IF($D$12:$D$1000="",1,0),0)),"")</f>
        <v/>
      </c>
      <c r="P631" s="114" t="str">
        <f t="shared" si="27"/>
        <v/>
      </c>
      <c r="Q631" s="115" t="str">
        <f t="shared" si="28"/>
        <v/>
      </c>
      <c r="R631" s="15" t="str">
        <f t="shared" si="29"/>
        <v/>
      </c>
      <c r="S631" s="31"/>
      <c r="T631" s="116"/>
      <c r="U631" s="116"/>
      <c r="V631" s="30"/>
    </row>
    <row r="632" spans="2:22">
      <c r="B632" s="105"/>
      <c r="C632" s="102"/>
      <c r="D632" s="100" t="str">
        <f>IFERROR(INDEX('Equipment List'!$B$2:$B$2038,MATCH(E632,'Equipment List'!$A$2:$A$2038,0)),"")</f>
        <v/>
      </c>
      <c r="E632" s="119"/>
      <c r="F632" s="111"/>
      <c r="G632" s="105"/>
      <c r="H632" s="165"/>
      <c r="I632" s="166"/>
      <c r="J632" s="167"/>
      <c r="K632" s="103"/>
      <c r="L632" s="103"/>
      <c r="M632" s="103"/>
      <c r="N632" s="103"/>
      <c r="O632" s="113" t="str" cm="1">
        <f t="array" ref="O632">IFERROR(INDEX($D$12:$D$1000,MATCH(0,COUNTIF($O$11:O631,$D$12:$D$1000&amp;"")+IF($D$12:$D$1000="",1,0),0)),"")</f>
        <v/>
      </c>
      <c r="P632" s="114" t="str">
        <f t="shared" si="27"/>
        <v/>
      </c>
      <c r="Q632" s="115" t="str">
        <f t="shared" si="28"/>
        <v/>
      </c>
      <c r="R632" s="15" t="str">
        <f t="shared" si="29"/>
        <v/>
      </c>
      <c r="S632" s="31"/>
      <c r="T632" s="116"/>
      <c r="U632" s="116"/>
      <c r="V632" s="30"/>
    </row>
    <row r="633" spans="2:22">
      <c r="B633" s="105"/>
      <c r="C633" s="102"/>
      <c r="D633" s="100" t="str">
        <f>IFERROR(INDEX('Equipment List'!$B$2:$B$2038,MATCH(E633,'Equipment List'!$A$2:$A$2038,0)),"")</f>
        <v/>
      </c>
      <c r="E633" s="119"/>
      <c r="F633" s="111"/>
      <c r="G633" s="105"/>
      <c r="H633" s="165"/>
      <c r="I633" s="166"/>
      <c r="J633" s="167"/>
      <c r="K633" s="103"/>
      <c r="L633" s="103"/>
      <c r="M633" s="103"/>
      <c r="N633" s="103"/>
      <c r="O633" s="113" t="str" cm="1">
        <f t="array" ref="O633">IFERROR(INDEX($D$12:$D$1000,MATCH(0,COUNTIF($O$11:O632,$D$12:$D$1000&amp;"")+IF($D$12:$D$1000="",1,0),0)),"")</f>
        <v/>
      </c>
      <c r="P633" s="114" t="str">
        <f t="shared" si="27"/>
        <v/>
      </c>
      <c r="Q633" s="115" t="str">
        <f t="shared" si="28"/>
        <v/>
      </c>
      <c r="R633" s="15" t="str">
        <f t="shared" si="29"/>
        <v/>
      </c>
      <c r="S633" s="31"/>
      <c r="T633" s="116"/>
      <c r="U633" s="116"/>
      <c r="V633" s="30"/>
    </row>
    <row r="634" spans="2:22">
      <c r="B634" s="105"/>
      <c r="C634" s="102"/>
      <c r="D634" s="100" t="str">
        <f>IFERROR(INDEX('Equipment List'!$B$2:$B$2038,MATCH(E634,'Equipment List'!$A$2:$A$2038,0)),"")</f>
        <v/>
      </c>
      <c r="E634" s="119"/>
      <c r="F634" s="111"/>
      <c r="G634" s="105"/>
      <c r="H634" s="165"/>
      <c r="I634" s="166"/>
      <c r="J634" s="167"/>
      <c r="K634" s="103"/>
      <c r="L634" s="103"/>
      <c r="M634" s="103"/>
      <c r="N634" s="103"/>
      <c r="O634" s="113" t="str" cm="1">
        <f t="array" ref="O634">IFERROR(INDEX($D$12:$D$1000,MATCH(0,COUNTIF($O$11:O633,$D$12:$D$1000&amp;"")+IF($D$12:$D$1000="",1,0),0)),"")</f>
        <v/>
      </c>
      <c r="P634" s="114" t="str">
        <f t="shared" si="27"/>
        <v/>
      </c>
      <c r="Q634" s="115" t="str">
        <f t="shared" si="28"/>
        <v/>
      </c>
      <c r="R634" s="15" t="str">
        <f t="shared" si="29"/>
        <v/>
      </c>
      <c r="S634" s="31"/>
      <c r="T634" s="116"/>
      <c r="U634" s="116"/>
      <c r="V634" s="30"/>
    </row>
    <row r="635" spans="2:22">
      <c r="B635" s="105"/>
      <c r="C635" s="102"/>
      <c r="D635" s="100" t="str">
        <f>IFERROR(INDEX('Equipment List'!$B$2:$B$2038,MATCH(E635,'Equipment List'!$A$2:$A$2038,0)),"")</f>
        <v/>
      </c>
      <c r="E635" s="119"/>
      <c r="F635" s="111"/>
      <c r="G635" s="105"/>
      <c r="H635" s="165"/>
      <c r="I635" s="166"/>
      <c r="J635" s="167"/>
      <c r="K635" s="103"/>
      <c r="L635" s="103"/>
      <c r="M635" s="103"/>
      <c r="N635" s="103"/>
      <c r="O635" s="113" t="str" cm="1">
        <f t="array" ref="O635">IFERROR(INDEX($D$12:$D$1000,MATCH(0,COUNTIF($O$11:O634,$D$12:$D$1000&amp;"")+IF($D$12:$D$1000="",1,0),0)),"")</f>
        <v/>
      </c>
      <c r="P635" s="114" t="str">
        <f t="shared" si="27"/>
        <v/>
      </c>
      <c r="Q635" s="115" t="str">
        <f t="shared" si="28"/>
        <v/>
      </c>
      <c r="R635" s="15" t="str">
        <f t="shared" si="29"/>
        <v/>
      </c>
      <c r="S635" s="31"/>
      <c r="T635" s="116"/>
      <c r="U635" s="116"/>
      <c r="V635" s="30"/>
    </row>
    <row r="636" spans="2:22">
      <c r="B636" s="105"/>
      <c r="C636" s="102"/>
      <c r="D636" s="100" t="str">
        <f>IFERROR(INDEX('Equipment List'!$B$2:$B$2038,MATCH(E636,'Equipment List'!$A$2:$A$2038,0)),"")</f>
        <v/>
      </c>
      <c r="E636" s="119"/>
      <c r="F636" s="111"/>
      <c r="G636" s="105"/>
      <c r="H636" s="165"/>
      <c r="I636" s="166"/>
      <c r="J636" s="167"/>
      <c r="K636" s="103"/>
      <c r="L636" s="103"/>
      <c r="M636" s="103"/>
      <c r="N636" s="103"/>
      <c r="O636" s="113" t="str" cm="1">
        <f t="array" ref="O636">IFERROR(INDEX($D$12:$D$1000,MATCH(0,COUNTIF($O$11:O635,$D$12:$D$1000&amp;"")+IF($D$12:$D$1000="",1,0),0)),"")</f>
        <v/>
      </c>
      <c r="P636" s="114" t="str">
        <f t="shared" si="27"/>
        <v/>
      </c>
      <c r="Q636" s="115" t="str">
        <f t="shared" si="28"/>
        <v/>
      </c>
      <c r="R636" s="15" t="str">
        <f t="shared" si="29"/>
        <v/>
      </c>
      <c r="S636" s="31"/>
      <c r="T636" s="116"/>
      <c r="U636" s="116"/>
      <c r="V636" s="30"/>
    </row>
    <row r="637" spans="2:22">
      <c r="B637" s="105"/>
      <c r="C637" s="102"/>
      <c r="D637" s="100" t="str">
        <f>IFERROR(INDEX('Equipment List'!$B$2:$B$2038,MATCH(E637,'Equipment List'!$A$2:$A$2038,0)),"")</f>
        <v/>
      </c>
      <c r="E637" s="119"/>
      <c r="F637" s="111"/>
      <c r="G637" s="105"/>
      <c r="H637" s="165"/>
      <c r="I637" s="166"/>
      <c r="J637" s="167"/>
      <c r="K637" s="103"/>
      <c r="L637" s="103"/>
      <c r="M637" s="103"/>
      <c r="N637" s="103"/>
      <c r="O637" s="113" t="str" cm="1">
        <f t="array" ref="O637">IFERROR(INDEX($D$12:$D$1000,MATCH(0,COUNTIF($O$11:O636,$D$12:$D$1000&amp;"")+IF($D$12:$D$1000="",1,0),0)),"")</f>
        <v/>
      </c>
      <c r="P637" s="114" t="str">
        <f t="shared" si="27"/>
        <v/>
      </c>
      <c r="Q637" s="115" t="str">
        <f t="shared" si="28"/>
        <v/>
      </c>
      <c r="R637" s="15" t="str">
        <f t="shared" si="29"/>
        <v/>
      </c>
      <c r="S637" s="31"/>
      <c r="T637" s="116"/>
      <c r="U637" s="116"/>
      <c r="V637" s="30"/>
    </row>
    <row r="638" spans="2:22">
      <c r="B638" s="105"/>
      <c r="C638" s="102"/>
      <c r="D638" s="100" t="str">
        <f>IFERROR(INDEX('Equipment List'!$B$2:$B$2038,MATCH(E638,'Equipment List'!$A$2:$A$2038,0)),"")</f>
        <v/>
      </c>
      <c r="E638" s="119"/>
      <c r="F638" s="111"/>
      <c r="G638" s="105"/>
      <c r="H638" s="165"/>
      <c r="I638" s="166"/>
      <c r="J638" s="167"/>
      <c r="K638" s="103"/>
      <c r="L638" s="103"/>
      <c r="M638" s="103"/>
      <c r="N638" s="103"/>
      <c r="O638" s="113" t="str" cm="1">
        <f t="array" ref="O638">IFERROR(INDEX($D$12:$D$1000,MATCH(0,COUNTIF($O$11:O637,$D$12:$D$1000&amp;"")+IF($D$12:$D$1000="",1,0),0)),"")</f>
        <v/>
      </c>
      <c r="P638" s="114" t="str">
        <f t="shared" si="27"/>
        <v/>
      </c>
      <c r="Q638" s="115" t="str">
        <f t="shared" si="28"/>
        <v/>
      </c>
      <c r="R638" s="15" t="str">
        <f t="shared" si="29"/>
        <v/>
      </c>
      <c r="S638" s="31"/>
      <c r="T638" s="116"/>
      <c r="U638" s="116"/>
      <c r="V638" s="30"/>
    </row>
    <row r="639" spans="2:22">
      <c r="B639" s="105"/>
      <c r="C639" s="102"/>
      <c r="D639" s="100" t="str">
        <f>IFERROR(INDEX('Equipment List'!$B$2:$B$2038,MATCH(E639,'Equipment List'!$A$2:$A$2038,0)),"")</f>
        <v/>
      </c>
      <c r="E639" s="119"/>
      <c r="F639" s="111"/>
      <c r="G639" s="105"/>
      <c r="H639" s="165"/>
      <c r="I639" s="166"/>
      <c r="J639" s="167"/>
      <c r="K639" s="103"/>
      <c r="L639" s="103"/>
      <c r="M639" s="103"/>
      <c r="N639" s="103"/>
      <c r="O639" s="113" t="str" cm="1">
        <f t="array" ref="O639">IFERROR(INDEX($D$12:$D$1000,MATCH(0,COUNTIF($O$11:O638,$D$12:$D$1000&amp;"")+IF($D$12:$D$1000="",1,0),0)),"")</f>
        <v/>
      </c>
      <c r="P639" s="114" t="str">
        <f t="shared" si="27"/>
        <v/>
      </c>
      <c r="Q639" s="115" t="str">
        <f t="shared" si="28"/>
        <v/>
      </c>
      <c r="R639" s="15" t="str">
        <f t="shared" si="29"/>
        <v/>
      </c>
      <c r="S639" s="31"/>
      <c r="T639" s="116"/>
      <c r="U639" s="116"/>
      <c r="V639" s="30"/>
    </row>
    <row r="640" spans="2:22">
      <c r="B640" s="105"/>
      <c r="C640" s="102"/>
      <c r="D640" s="100" t="str">
        <f>IFERROR(INDEX('Equipment List'!$B$2:$B$2038,MATCH(E640,'Equipment List'!$A$2:$A$2038,0)),"")</f>
        <v/>
      </c>
      <c r="E640" s="119"/>
      <c r="F640" s="111"/>
      <c r="G640" s="105"/>
      <c r="H640" s="165"/>
      <c r="I640" s="166"/>
      <c r="J640" s="167"/>
      <c r="K640" s="103"/>
      <c r="L640" s="103"/>
      <c r="M640" s="103"/>
      <c r="N640" s="103"/>
      <c r="O640" s="113" t="str" cm="1">
        <f t="array" ref="O640">IFERROR(INDEX($D$12:$D$1000,MATCH(0,COUNTIF($O$11:O639,$D$12:$D$1000&amp;"")+IF($D$12:$D$1000="",1,0),0)),"")</f>
        <v/>
      </c>
      <c r="P640" s="114" t="str">
        <f t="shared" si="27"/>
        <v/>
      </c>
      <c r="Q640" s="115" t="str">
        <f t="shared" si="28"/>
        <v/>
      </c>
      <c r="R640" s="15" t="str">
        <f t="shared" si="29"/>
        <v/>
      </c>
      <c r="S640" s="31"/>
      <c r="T640" s="116"/>
      <c r="U640" s="116"/>
      <c r="V640" s="30"/>
    </row>
    <row r="641" spans="2:22">
      <c r="B641" s="105"/>
      <c r="C641" s="102"/>
      <c r="D641" s="100" t="str">
        <f>IFERROR(INDEX('Equipment List'!$B$2:$B$2038,MATCH(E641,'Equipment List'!$A$2:$A$2038,0)),"")</f>
        <v/>
      </c>
      <c r="E641" s="119"/>
      <c r="F641" s="111"/>
      <c r="G641" s="105"/>
      <c r="H641" s="165"/>
      <c r="I641" s="166"/>
      <c r="J641" s="167"/>
      <c r="K641" s="103"/>
      <c r="L641" s="103"/>
      <c r="M641" s="103"/>
      <c r="N641" s="103"/>
      <c r="O641" s="113" t="str" cm="1">
        <f t="array" ref="O641">IFERROR(INDEX($D$12:$D$1000,MATCH(0,COUNTIF($O$11:O640,$D$12:$D$1000&amp;"")+IF($D$12:$D$1000="",1,0),0)),"")</f>
        <v/>
      </c>
      <c r="P641" s="114" t="str">
        <f t="shared" si="27"/>
        <v/>
      </c>
      <c r="Q641" s="115" t="str">
        <f t="shared" si="28"/>
        <v/>
      </c>
      <c r="R641" s="15" t="str">
        <f t="shared" si="29"/>
        <v/>
      </c>
      <c r="S641" s="31"/>
      <c r="T641" s="116"/>
      <c r="U641" s="116"/>
      <c r="V641" s="30"/>
    </row>
    <row r="642" spans="2:22">
      <c r="B642" s="105"/>
      <c r="C642" s="102"/>
      <c r="D642" s="100" t="str">
        <f>IFERROR(INDEX('Equipment List'!$B$2:$B$2038,MATCH(E642,'Equipment List'!$A$2:$A$2038,0)),"")</f>
        <v/>
      </c>
      <c r="E642" s="119"/>
      <c r="F642" s="111"/>
      <c r="G642" s="105"/>
      <c r="H642" s="165"/>
      <c r="I642" s="166"/>
      <c r="J642" s="167"/>
      <c r="K642" s="103"/>
      <c r="L642" s="103"/>
      <c r="M642" s="103"/>
      <c r="N642" s="103"/>
      <c r="O642" s="113" t="str" cm="1">
        <f t="array" ref="O642">IFERROR(INDEX($D$12:$D$1000,MATCH(0,COUNTIF($O$11:O641,$D$12:$D$1000&amp;"")+IF($D$12:$D$1000="",1,0),0)),"")</f>
        <v/>
      </c>
      <c r="P642" s="114" t="str">
        <f t="shared" si="27"/>
        <v/>
      </c>
      <c r="Q642" s="115" t="str">
        <f t="shared" si="28"/>
        <v/>
      </c>
      <c r="R642" s="15" t="str">
        <f t="shared" si="29"/>
        <v/>
      </c>
      <c r="S642" s="31"/>
      <c r="T642" s="116"/>
      <c r="U642" s="116"/>
      <c r="V642" s="30"/>
    </row>
    <row r="643" spans="2:22">
      <c r="B643" s="105"/>
      <c r="C643" s="102"/>
      <c r="D643" s="100" t="str">
        <f>IFERROR(INDEX('Equipment List'!$B$2:$B$2038,MATCH(E643,'Equipment List'!$A$2:$A$2038,0)),"")</f>
        <v/>
      </c>
      <c r="E643" s="119"/>
      <c r="F643" s="111"/>
      <c r="G643" s="105"/>
      <c r="H643" s="165"/>
      <c r="I643" s="166"/>
      <c r="J643" s="167"/>
      <c r="K643" s="103"/>
      <c r="L643" s="103"/>
      <c r="M643" s="103"/>
      <c r="N643" s="103"/>
      <c r="O643" s="113" t="str" cm="1">
        <f t="array" ref="O643">IFERROR(INDEX($D$12:$D$1000,MATCH(0,COUNTIF($O$11:O642,$D$12:$D$1000&amp;"")+IF($D$12:$D$1000="",1,0),0)),"")</f>
        <v/>
      </c>
      <c r="P643" s="114" t="str">
        <f t="shared" si="27"/>
        <v/>
      </c>
      <c r="Q643" s="115" t="str">
        <f t="shared" si="28"/>
        <v/>
      </c>
      <c r="R643" s="15" t="str">
        <f t="shared" si="29"/>
        <v/>
      </c>
      <c r="S643" s="31"/>
      <c r="T643" s="116"/>
      <c r="U643" s="116"/>
      <c r="V643" s="30"/>
    </row>
    <row r="644" spans="2:22">
      <c r="B644" s="105"/>
      <c r="C644" s="102"/>
      <c r="D644" s="100" t="str">
        <f>IFERROR(INDEX('Equipment List'!$B$2:$B$2038,MATCH(E644,'Equipment List'!$A$2:$A$2038,0)),"")</f>
        <v/>
      </c>
      <c r="E644" s="119"/>
      <c r="F644" s="111"/>
      <c r="G644" s="105"/>
      <c r="H644" s="165"/>
      <c r="I644" s="166"/>
      <c r="J644" s="167"/>
      <c r="K644" s="103"/>
      <c r="L644" s="103"/>
      <c r="M644" s="103"/>
      <c r="N644" s="103"/>
      <c r="O644" s="113" t="str" cm="1">
        <f t="array" ref="O644">IFERROR(INDEX($D$12:$D$1000,MATCH(0,COUNTIF($O$11:O643,$D$12:$D$1000&amp;"")+IF($D$12:$D$1000="",1,0),0)),"")</f>
        <v/>
      </c>
      <c r="P644" s="114" t="str">
        <f t="shared" si="27"/>
        <v/>
      </c>
      <c r="Q644" s="115" t="str">
        <f t="shared" si="28"/>
        <v/>
      </c>
      <c r="R644" s="15" t="str">
        <f t="shared" si="29"/>
        <v/>
      </c>
      <c r="S644" s="31"/>
      <c r="T644" s="116"/>
      <c r="U644" s="116"/>
      <c r="V644" s="30"/>
    </row>
    <row r="645" spans="2:22">
      <c r="B645" s="105"/>
      <c r="C645" s="102"/>
      <c r="D645" s="100" t="str">
        <f>IFERROR(INDEX('Equipment List'!$B$2:$B$2038,MATCH(E645,'Equipment List'!$A$2:$A$2038,0)),"")</f>
        <v/>
      </c>
      <c r="E645" s="119"/>
      <c r="F645" s="111"/>
      <c r="G645" s="105"/>
      <c r="H645" s="165"/>
      <c r="I645" s="166"/>
      <c r="J645" s="167"/>
      <c r="K645" s="103"/>
      <c r="L645" s="103"/>
      <c r="M645" s="103"/>
      <c r="N645" s="103"/>
      <c r="O645" s="113" t="str" cm="1">
        <f t="array" ref="O645">IFERROR(INDEX($D$12:$D$1000,MATCH(0,COUNTIF($O$11:O644,$D$12:$D$1000&amp;"")+IF($D$12:$D$1000="",1,0),0)),"")</f>
        <v/>
      </c>
      <c r="P645" s="114" t="str">
        <f t="shared" si="27"/>
        <v/>
      </c>
      <c r="Q645" s="115" t="str">
        <f t="shared" si="28"/>
        <v/>
      </c>
      <c r="R645" s="15" t="str">
        <f t="shared" si="29"/>
        <v/>
      </c>
      <c r="S645" s="31"/>
      <c r="T645" s="116"/>
      <c r="U645" s="116"/>
      <c r="V645" s="30"/>
    </row>
    <row r="646" spans="2:22">
      <c r="B646" s="105"/>
      <c r="C646" s="102"/>
      <c r="D646" s="100" t="str">
        <f>IFERROR(INDEX('Equipment List'!$B$2:$B$2038,MATCH(E646,'Equipment List'!$A$2:$A$2038,0)),"")</f>
        <v/>
      </c>
      <c r="E646" s="119"/>
      <c r="F646" s="111"/>
      <c r="G646" s="105"/>
      <c r="H646" s="165"/>
      <c r="I646" s="166"/>
      <c r="J646" s="167"/>
      <c r="K646" s="103"/>
      <c r="L646" s="103"/>
      <c r="M646" s="103"/>
      <c r="N646" s="103"/>
      <c r="O646" s="113" t="str" cm="1">
        <f t="array" ref="O646">IFERROR(INDEX($D$12:$D$1000,MATCH(0,COUNTIF($O$11:O645,$D$12:$D$1000&amp;"")+IF($D$12:$D$1000="",1,0),0)),"")</f>
        <v/>
      </c>
      <c r="P646" s="114" t="str">
        <f t="shared" si="27"/>
        <v/>
      </c>
      <c r="Q646" s="115" t="str">
        <f t="shared" si="28"/>
        <v/>
      </c>
      <c r="R646" s="15" t="str">
        <f t="shared" si="29"/>
        <v/>
      </c>
      <c r="S646" s="31"/>
      <c r="T646" s="116"/>
      <c r="U646" s="116"/>
      <c r="V646" s="30"/>
    </row>
    <row r="647" spans="2:22">
      <c r="B647" s="105"/>
      <c r="C647" s="102"/>
      <c r="D647" s="100" t="str">
        <f>IFERROR(INDEX('Equipment List'!$B$2:$B$2038,MATCH(E647,'Equipment List'!$A$2:$A$2038,0)),"")</f>
        <v/>
      </c>
      <c r="E647" s="119"/>
      <c r="F647" s="111"/>
      <c r="G647" s="105"/>
      <c r="H647" s="165"/>
      <c r="I647" s="166"/>
      <c r="J647" s="167"/>
      <c r="K647" s="103"/>
      <c r="L647" s="103"/>
      <c r="M647" s="103"/>
      <c r="N647" s="103"/>
      <c r="O647" s="113" t="str" cm="1">
        <f t="array" ref="O647">IFERROR(INDEX($D$12:$D$1000,MATCH(0,COUNTIF($O$11:O646,$D$12:$D$1000&amp;"")+IF($D$12:$D$1000="",1,0),0)),"")</f>
        <v/>
      </c>
      <c r="P647" s="114" t="str">
        <f t="shared" si="27"/>
        <v/>
      </c>
      <c r="Q647" s="115" t="str">
        <f t="shared" si="28"/>
        <v/>
      </c>
      <c r="R647" s="15" t="str">
        <f t="shared" si="29"/>
        <v/>
      </c>
      <c r="S647" s="31"/>
      <c r="T647" s="116"/>
      <c r="U647" s="116"/>
      <c r="V647" s="30"/>
    </row>
    <row r="648" spans="2:22">
      <c r="B648" s="105"/>
      <c r="C648" s="102"/>
      <c r="D648" s="100" t="str">
        <f>IFERROR(INDEX('Equipment List'!$B$2:$B$2038,MATCH(E648,'Equipment List'!$A$2:$A$2038,0)),"")</f>
        <v/>
      </c>
      <c r="E648" s="119"/>
      <c r="F648" s="111"/>
      <c r="G648" s="105"/>
      <c r="H648" s="165"/>
      <c r="I648" s="166"/>
      <c r="J648" s="167"/>
      <c r="K648" s="103"/>
      <c r="L648" s="103"/>
      <c r="M648" s="103"/>
      <c r="N648" s="103"/>
      <c r="O648" s="113" t="str" cm="1">
        <f t="array" ref="O648">IFERROR(INDEX($D$12:$D$1000,MATCH(0,COUNTIF($O$11:O647,$D$12:$D$1000&amp;"")+IF($D$12:$D$1000="",1,0),0)),"")</f>
        <v/>
      </c>
      <c r="P648" s="114" t="str">
        <f t="shared" si="27"/>
        <v/>
      </c>
      <c r="Q648" s="115" t="str">
        <f t="shared" si="28"/>
        <v/>
      </c>
      <c r="R648" s="15" t="str">
        <f t="shared" si="29"/>
        <v/>
      </c>
      <c r="S648" s="31"/>
      <c r="T648" s="116"/>
      <c r="U648" s="116"/>
      <c r="V648" s="30"/>
    </row>
    <row r="649" spans="2:22">
      <c r="B649" s="105"/>
      <c r="C649" s="102"/>
      <c r="D649" s="100" t="str">
        <f>IFERROR(INDEX('Equipment List'!$B$2:$B$2038,MATCH(E649,'Equipment List'!$A$2:$A$2038,0)),"")</f>
        <v/>
      </c>
      <c r="E649" s="119"/>
      <c r="F649" s="111"/>
      <c r="G649" s="105"/>
      <c r="H649" s="165"/>
      <c r="I649" s="166"/>
      <c r="J649" s="167"/>
      <c r="K649" s="103"/>
      <c r="L649" s="103"/>
      <c r="M649" s="103"/>
      <c r="N649" s="103"/>
      <c r="O649" s="113" t="str" cm="1">
        <f t="array" ref="O649">IFERROR(INDEX($D$12:$D$1000,MATCH(0,COUNTIF($O$11:O648,$D$12:$D$1000&amp;"")+IF($D$12:$D$1000="",1,0),0)),"")</f>
        <v/>
      </c>
      <c r="P649" s="114" t="str">
        <f t="shared" si="27"/>
        <v/>
      </c>
      <c r="Q649" s="115" t="str">
        <f t="shared" si="28"/>
        <v/>
      </c>
      <c r="R649" s="15" t="str">
        <f t="shared" si="29"/>
        <v/>
      </c>
      <c r="S649" s="31"/>
      <c r="T649" s="116"/>
      <c r="U649" s="116"/>
      <c r="V649" s="30"/>
    </row>
    <row r="650" spans="2:22">
      <c r="B650" s="105"/>
      <c r="C650" s="102"/>
      <c r="D650" s="100" t="str">
        <f>IFERROR(INDEX('Equipment List'!$B$2:$B$2038,MATCH(E650,'Equipment List'!$A$2:$A$2038,0)),"")</f>
        <v/>
      </c>
      <c r="E650" s="119"/>
      <c r="F650" s="111"/>
      <c r="G650" s="105"/>
      <c r="H650" s="165"/>
      <c r="I650" s="166"/>
      <c r="J650" s="167"/>
      <c r="K650" s="103"/>
      <c r="L650" s="103"/>
      <c r="M650" s="103"/>
      <c r="N650" s="103"/>
      <c r="O650" s="113" t="str" cm="1">
        <f t="array" ref="O650">IFERROR(INDEX($D$12:$D$1000,MATCH(0,COUNTIF($O$11:O649,$D$12:$D$1000&amp;"")+IF($D$12:$D$1000="",1,0),0)),"")</f>
        <v/>
      </c>
      <c r="P650" s="114" t="str">
        <f t="shared" si="27"/>
        <v/>
      </c>
      <c r="Q650" s="115" t="str">
        <f t="shared" si="28"/>
        <v/>
      </c>
      <c r="R650" s="15" t="str">
        <f t="shared" si="29"/>
        <v/>
      </c>
      <c r="S650" s="31"/>
      <c r="T650" s="116"/>
      <c r="U650" s="116"/>
      <c r="V650" s="30"/>
    </row>
    <row r="651" spans="2:22">
      <c r="B651" s="105"/>
      <c r="C651" s="102"/>
      <c r="D651" s="100" t="str">
        <f>IFERROR(INDEX('Equipment List'!$B$2:$B$2038,MATCH(E651,'Equipment List'!$A$2:$A$2038,0)),"")</f>
        <v/>
      </c>
      <c r="E651" s="119"/>
      <c r="F651" s="111"/>
      <c r="G651" s="105"/>
      <c r="H651" s="165"/>
      <c r="I651" s="166"/>
      <c r="J651" s="167"/>
      <c r="K651" s="103"/>
      <c r="L651" s="103"/>
      <c r="M651" s="103"/>
      <c r="N651" s="103"/>
      <c r="O651" s="113" t="str" cm="1">
        <f t="array" ref="O651">IFERROR(INDEX($D$12:$D$1000,MATCH(0,COUNTIF($O$11:O650,$D$12:$D$1000&amp;"")+IF($D$12:$D$1000="",1,0),0)),"")</f>
        <v/>
      </c>
      <c r="P651" s="114" t="str">
        <f t="shared" si="27"/>
        <v/>
      </c>
      <c r="Q651" s="115" t="str">
        <f t="shared" si="28"/>
        <v/>
      </c>
      <c r="R651" s="15" t="str">
        <f t="shared" si="29"/>
        <v/>
      </c>
      <c r="S651" s="31"/>
      <c r="T651" s="116"/>
      <c r="U651" s="116"/>
      <c r="V651" s="30"/>
    </row>
    <row r="652" spans="2:22">
      <c r="B652" s="105"/>
      <c r="C652" s="102"/>
      <c r="D652" s="100" t="str">
        <f>IFERROR(INDEX('Equipment List'!$B$2:$B$2038,MATCH(E652,'Equipment List'!$A$2:$A$2038,0)),"")</f>
        <v/>
      </c>
      <c r="E652" s="119"/>
      <c r="F652" s="111"/>
      <c r="G652" s="105"/>
      <c r="H652" s="165"/>
      <c r="I652" s="166"/>
      <c r="J652" s="167"/>
      <c r="K652" s="103"/>
      <c r="L652" s="103"/>
      <c r="M652" s="103"/>
      <c r="N652" s="103"/>
      <c r="O652" s="113" t="str" cm="1">
        <f t="array" ref="O652">IFERROR(INDEX($D$12:$D$1000,MATCH(0,COUNTIF($O$11:O651,$D$12:$D$1000&amp;"")+IF($D$12:$D$1000="",1,0),0)),"")</f>
        <v/>
      </c>
      <c r="P652" s="114" t="str">
        <f t="shared" ref="P652:P715" si="30">IF(O652="","",COUNTIF($D$12:$D$1000,$O652))</f>
        <v/>
      </c>
      <c r="Q652" s="115" t="str">
        <f t="shared" ref="Q652:Q715" si="31">IF($O652="","",SUMIF($D$12:$D$1000,$O652,H$12:H$1000))</f>
        <v/>
      </c>
      <c r="R652" s="15" t="str">
        <f t="shared" ref="R652:R715" si="32">IF($O652="","",SUMIF($D$12:$D$1000,$O652,M$12:M$1000))</f>
        <v/>
      </c>
      <c r="S652" s="31"/>
      <c r="T652" s="116"/>
      <c r="U652" s="116"/>
      <c r="V652" s="30"/>
    </row>
    <row r="653" spans="2:22">
      <c r="B653" s="105"/>
      <c r="C653" s="102"/>
      <c r="D653" s="100" t="str">
        <f>IFERROR(INDEX('Equipment List'!$B$2:$B$2038,MATCH(E653,'Equipment List'!$A$2:$A$2038,0)),"")</f>
        <v/>
      </c>
      <c r="E653" s="119"/>
      <c r="F653" s="111"/>
      <c r="G653" s="105"/>
      <c r="H653" s="165"/>
      <c r="I653" s="166"/>
      <c r="J653" s="167"/>
      <c r="K653" s="103"/>
      <c r="L653" s="103"/>
      <c r="M653" s="103"/>
      <c r="N653" s="103"/>
      <c r="O653" s="113" t="str" cm="1">
        <f t="array" ref="O653">IFERROR(INDEX($D$12:$D$1000,MATCH(0,COUNTIF($O$11:O652,$D$12:$D$1000&amp;"")+IF($D$12:$D$1000="",1,0),0)),"")</f>
        <v/>
      </c>
      <c r="P653" s="114" t="str">
        <f t="shared" si="30"/>
        <v/>
      </c>
      <c r="Q653" s="115" t="str">
        <f t="shared" si="31"/>
        <v/>
      </c>
      <c r="R653" s="15" t="str">
        <f t="shared" si="32"/>
        <v/>
      </c>
      <c r="S653" s="31"/>
      <c r="T653" s="116"/>
      <c r="U653" s="116"/>
      <c r="V653" s="30"/>
    </row>
    <row r="654" spans="2:22">
      <c r="B654" s="105"/>
      <c r="C654" s="102"/>
      <c r="D654" s="100" t="str">
        <f>IFERROR(INDEX('Equipment List'!$B$2:$B$2038,MATCH(E654,'Equipment List'!$A$2:$A$2038,0)),"")</f>
        <v/>
      </c>
      <c r="E654" s="119"/>
      <c r="F654" s="111"/>
      <c r="G654" s="105"/>
      <c r="H654" s="165"/>
      <c r="I654" s="166"/>
      <c r="J654" s="167"/>
      <c r="K654" s="103"/>
      <c r="L654" s="103"/>
      <c r="M654" s="103"/>
      <c r="N654" s="103"/>
      <c r="O654" s="113" t="str" cm="1">
        <f t="array" ref="O654">IFERROR(INDEX($D$12:$D$1000,MATCH(0,COUNTIF($O$11:O653,$D$12:$D$1000&amp;"")+IF($D$12:$D$1000="",1,0),0)),"")</f>
        <v/>
      </c>
      <c r="P654" s="114" t="str">
        <f t="shared" si="30"/>
        <v/>
      </c>
      <c r="Q654" s="115" t="str">
        <f t="shared" si="31"/>
        <v/>
      </c>
      <c r="R654" s="15" t="str">
        <f t="shared" si="32"/>
        <v/>
      </c>
      <c r="S654" s="31"/>
      <c r="T654" s="116"/>
      <c r="U654" s="116"/>
      <c r="V654" s="30"/>
    </row>
    <row r="655" spans="2:22">
      <c r="B655" s="105"/>
      <c r="C655" s="102"/>
      <c r="D655" s="100" t="str">
        <f>IFERROR(INDEX('Equipment List'!$B$2:$B$2038,MATCH(E655,'Equipment List'!$A$2:$A$2038,0)),"")</f>
        <v/>
      </c>
      <c r="E655" s="119"/>
      <c r="F655" s="111"/>
      <c r="G655" s="105"/>
      <c r="H655" s="165"/>
      <c r="I655" s="166"/>
      <c r="J655" s="167"/>
      <c r="K655" s="103"/>
      <c r="L655" s="103"/>
      <c r="M655" s="103"/>
      <c r="N655" s="103"/>
      <c r="O655" s="113" t="str" cm="1">
        <f t="array" ref="O655">IFERROR(INDEX($D$12:$D$1000,MATCH(0,COUNTIF($O$11:O654,$D$12:$D$1000&amp;"")+IF($D$12:$D$1000="",1,0),0)),"")</f>
        <v/>
      </c>
      <c r="P655" s="114" t="str">
        <f t="shared" si="30"/>
        <v/>
      </c>
      <c r="Q655" s="115" t="str">
        <f t="shared" si="31"/>
        <v/>
      </c>
      <c r="R655" s="15" t="str">
        <f t="shared" si="32"/>
        <v/>
      </c>
      <c r="S655" s="31"/>
      <c r="T655" s="116"/>
      <c r="U655" s="116"/>
      <c r="V655" s="30"/>
    </row>
    <row r="656" spans="2:22">
      <c r="B656" s="105"/>
      <c r="C656" s="102"/>
      <c r="D656" s="100" t="str">
        <f>IFERROR(INDEX('Equipment List'!$B$2:$B$2038,MATCH(E656,'Equipment List'!$A$2:$A$2038,0)),"")</f>
        <v/>
      </c>
      <c r="E656" s="119"/>
      <c r="F656" s="111"/>
      <c r="G656" s="105"/>
      <c r="H656" s="165"/>
      <c r="I656" s="166"/>
      <c r="J656" s="167"/>
      <c r="K656" s="103"/>
      <c r="L656" s="103"/>
      <c r="M656" s="103"/>
      <c r="N656" s="103"/>
      <c r="O656" s="113" t="str" cm="1">
        <f t="array" ref="O656">IFERROR(INDEX($D$12:$D$1000,MATCH(0,COUNTIF($O$11:O655,$D$12:$D$1000&amp;"")+IF($D$12:$D$1000="",1,0),0)),"")</f>
        <v/>
      </c>
      <c r="P656" s="114" t="str">
        <f t="shared" si="30"/>
        <v/>
      </c>
      <c r="Q656" s="115" t="str">
        <f t="shared" si="31"/>
        <v/>
      </c>
      <c r="R656" s="15" t="str">
        <f t="shared" si="32"/>
        <v/>
      </c>
      <c r="S656" s="31"/>
      <c r="T656" s="116"/>
      <c r="U656" s="116"/>
      <c r="V656" s="30"/>
    </row>
    <row r="657" spans="2:22">
      <c r="B657" s="105"/>
      <c r="C657" s="102"/>
      <c r="D657" s="100" t="str">
        <f>IFERROR(INDEX('Equipment List'!$B$2:$B$2038,MATCH(E657,'Equipment List'!$A$2:$A$2038,0)),"")</f>
        <v/>
      </c>
      <c r="E657" s="119"/>
      <c r="F657" s="111"/>
      <c r="G657" s="105"/>
      <c r="H657" s="165"/>
      <c r="I657" s="166"/>
      <c r="J657" s="167"/>
      <c r="K657" s="103"/>
      <c r="L657" s="103"/>
      <c r="M657" s="103"/>
      <c r="N657" s="103"/>
      <c r="O657" s="113" t="str" cm="1">
        <f t="array" ref="O657">IFERROR(INDEX($D$12:$D$1000,MATCH(0,COUNTIF($O$11:O656,$D$12:$D$1000&amp;"")+IF($D$12:$D$1000="",1,0),0)),"")</f>
        <v/>
      </c>
      <c r="P657" s="114" t="str">
        <f t="shared" si="30"/>
        <v/>
      </c>
      <c r="Q657" s="115" t="str">
        <f t="shared" si="31"/>
        <v/>
      </c>
      <c r="R657" s="15" t="str">
        <f t="shared" si="32"/>
        <v/>
      </c>
      <c r="S657" s="31"/>
      <c r="T657" s="116"/>
      <c r="U657" s="116"/>
      <c r="V657" s="30"/>
    </row>
    <row r="658" spans="2:22">
      <c r="B658" s="105"/>
      <c r="C658" s="102"/>
      <c r="D658" s="100" t="str">
        <f>IFERROR(INDEX('Equipment List'!$B$2:$B$2038,MATCH(E658,'Equipment List'!$A$2:$A$2038,0)),"")</f>
        <v/>
      </c>
      <c r="E658" s="119"/>
      <c r="F658" s="111"/>
      <c r="G658" s="105"/>
      <c r="H658" s="165"/>
      <c r="I658" s="166"/>
      <c r="J658" s="167"/>
      <c r="K658" s="103"/>
      <c r="L658" s="103"/>
      <c r="M658" s="103"/>
      <c r="N658" s="103"/>
      <c r="O658" s="113" t="str" cm="1">
        <f t="array" ref="O658">IFERROR(INDEX($D$12:$D$1000,MATCH(0,COUNTIF($O$11:O657,$D$12:$D$1000&amp;"")+IF($D$12:$D$1000="",1,0),0)),"")</f>
        <v/>
      </c>
      <c r="P658" s="114" t="str">
        <f t="shared" si="30"/>
        <v/>
      </c>
      <c r="Q658" s="115" t="str">
        <f t="shared" si="31"/>
        <v/>
      </c>
      <c r="R658" s="15" t="str">
        <f t="shared" si="32"/>
        <v/>
      </c>
      <c r="S658" s="31"/>
      <c r="T658" s="116"/>
      <c r="U658" s="116"/>
      <c r="V658" s="30"/>
    </row>
    <row r="659" spans="2:22">
      <c r="B659" s="105"/>
      <c r="C659" s="102"/>
      <c r="D659" s="100" t="str">
        <f>IFERROR(INDEX('Equipment List'!$B$2:$B$2038,MATCH(E659,'Equipment List'!$A$2:$A$2038,0)),"")</f>
        <v/>
      </c>
      <c r="E659" s="119"/>
      <c r="F659" s="111"/>
      <c r="G659" s="105"/>
      <c r="H659" s="165"/>
      <c r="I659" s="166"/>
      <c r="J659" s="167"/>
      <c r="K659" s="103"/>
      <c r="L659" s="103"/>
      <c r="M659" s="103"/>
      <c r="N659" s="103"/>
      <c r="O659" s="113" t="str" cm="1">
        <f t="array" ref="O659">IFERROR(INDEX($D$12:$D$1000,MATCH(0,COUNTIF($O$11:O658,$D$12:$D$1000&amp;"")+IF($D$12:$D$1000="",1,0),0)),"")</f>
        <v/>
      </c>
      <c r="P659" s="114" t="str">
        <f t="shared" si="30"/>
        <v/>
      </c>
      <c r="Q659" s="115" t="str">
        <f t="shared" si="31"/>
        <v/>
      </c>
      <c r="R659" s="15" t="str">
        <f t="shared" si="32"/>
        <v/>
      </c>
      <c r="S659" s="31"/>
      <c r="T659" s="116"/>
      <c r="U659" s="116"/>
      <c r="V659" s="30"/>
    </row>
    <row r="660" spans="2:22">
      <c r="B660" s="105"/>
      <c r="C660" s="102"/>
      <c r="D660" s="100" t="str">
        <f>IFERROR(INDEX('Equipment List'!$B$2:$B$2038,MATCH(E660,'Equipment List'!$A$2:$A$2038,0)),"")</f>
        <v/>
      </c>
      <c r="E660" s="119"/>
      <c r="F660" s="111"/>
      <c r="G660" s="105"/>
      <c r="H660" s="165"/>
      <c r="I660" s="166"/>
      <c r="J660" s="167"/>
      <c r="K660" s="103"/>
      <c r="L660" s="103"/>
      <c r="M660" s="103"/>
      <c r="N660" s="103"/>
      <c r="O660" s="113" t="str" cm="1">
        <f t="array" ref="O660">IFERROR(INDEX($D$12:$D$1000,MATCH(0,COUNTIF($O$11:O659,$D$12:$D$1000&amp;"")+IF($D$12:$D$1000="",1,0),0)),"")</f>
        <v/>
      </c>
      <c r="P660" s="114" t="str">
        <f t="shared" si="30"/>
        <v/>
      </c>
      <c r="Q660" s="115" t="str">
        <f t="shared" si="31"/>
        <v/>
      </c>
      <c r="R660" s="15" t="str">
        <f t="shared" si="32"/>
        <v/>
      </c>
      <c r="S660" s="31"/>
      <c r="T660" s="116"/>
      <c r="U660" s="116"/>
      <c r="V660" s="30"/>
    </row>
    <row r="661" spans="2:22">
      <c r="B661" s="105"/>
      <c r="C661" s="102"/>
      <c r="D661" s="100" t="str">
        <f>IFERROR(INDEX('Equipment List'!$B$2:$B$2038,MATCH(E661,'Equipment List'!$A$2:$A$2038,0)),"")</f>
        <v/>
      </c>
      <c r="E661" s="119"/>
      <c r="F661" s="111"/>
      <c r="G661" s="105"/>
      <c r="H661" s="165"/>
      <c r="I661" s="166"/>
      <c r="J661" s="167"/>
      <c r="K661" s="103"/>
      <c r="L661" s="103"/>
      <c r="M661" s="103"/>
      <c r="N661" s="103"/>
      <c r="O661" s="113" t="str" cm="1">
        <f t="array" ref="O661">IFERROR(INDEX($D$12:$D$1000,MATCH(0,COUNTIF($O$11:O660,$D$12:$D$1000&amp;"")+IF($D$12:$D$1000="",1,0),0)),"")</f>
        <v/>
      </c>
      <c r="P661" s="114" t="str">
        <f t="shared" si="30"/>
        <v/>
      </c>
      <c r="Q661" s="115" t="str">
        <f t="shared" si="31"/>
        <v/>
      </c>
      <c r="R661" s="15" t="str">
        <f t="shared" si="32"/>
        <v/>
      </c>
      <c r="S661" s="31"/>
      <c r="T661" s="116"/>
      <c r="U661" s="116"/>
      <c r="V661" s="30"/>
    </row>
    <row r="662" spans="2:22">
      <c r="B662" s="105"/>
      <c r="C662" s="102"/>
      <c r="D662" s="100" t="str">
        <f>IFERROR(INDEX('Equipment List'!$B$2:$B$2038,MATCH(E662,'Equipment List'!$A$2:$A$2038,0)),"")</f>
        <v/>
      </c>
      <c r="E662" s="119"/>
      <c r="F662" s="111"/>
      <c r="G662" s="105"/>
      <c r="H662" s="165"/>
      <c r="I662" s="166"/>
      <c r="J662" s="167"/>
      <c r="K662" s="103"/>
      <c r="L662" s="103"/>
      <c r="M662" s="103"/>
      <c r="N662" s="103"/>
      <c r="O662" s="113" t="str" cm="1">
        <f t="array" ref="O662">IFERROR(INDEX($D$12:$D$1000,MATCH(0,COUNTIF($O$11:O661,$D$12:$D$1000&amp;"")+IF($D$12:$D$1000="",1,0),0)),"")</f>
        <v/>
      </c>
      <c r="P662" s="114" t="str">
        <f t="shared" si="30"/>
        <v/>
      </c>
      <c r="Q662" s="115" t="str">
        <f t="shared" si="31"/>
        <v/>
      </c>
      <c r="R662" s="15" t="str">
        <f t="shared" si="32"/>
        <v/>
      </c>
      <c r="S662" s="31"/>
      <c r="T662" s="116"/>
      <c r="U662" s="116"/>
      <c r="V662" s="30"/>
    </row>
    <row r="663" spans="2:22">
      <c r="B663" s="105"/>
      <c r="C663" s="102"/>
      <c r="D663" s="100" t="str">
        <f>IFERROR(INDEX('Equipment List'!$B$2:$B$2038,MATCH(E663,'Equipment List'!$A$2:$A$2038,0)),"")</f>
        <v/>
      </c>
      <c r="E663" s="119"/>
      <c r="F663" s="111"/>
      <c r="G663" s="105"/>
      <c r="H663" s="165"/>
      <c r="I663" s="166"/>
      <c r="J663" s="167"/>
      <c r="K663" s="103"/>
      <c r="L663" s="103"/>
      <c r="M663" s="103"/>
      <c r="N663" s="103"/>
      <c r="O663" s="113" t="str" cm="1">
        <f t="array" ref="O663">IFERROR(INDEX($D$12:$D$1000,MATCH(0,COUNTIF($O$11:O662,$D$12:$D$1000&amp;"")+IF($D$12:$D$1000="",1,0),0)),"")</f>
        <v/>
      </c>
      <c r="P663" s="114" t="str">
        <f t="shared" si="30"/>
        <v/>
      </c>
      <c r="Q663" s="115" t="str">
        <f t="shared" si="31"/>
        <v/>
      </c>
      <c r="R663" s="15" t="str">
        <f t="shared" si="32"/>
        <v/>
      </c>
      <c r="S663" s="31"/>
      <c r="T663" s="116"/>
      <c r="U663" s="116"/>
      <c r="V663" s="30"/>
    </row>
    <row r="664" spans="2:22">
      <c r="B664" s="105"/>
      <c r="C664" s="102"/>
      <c r="D664" s="100" t="str">
        <f>IFERROR(INDEX('Equipment List'!$B$2:$B$2038,MATCH(E664,'Equipment List'!$A$2:$A$2038,0)),"")</f>
        <v/>
      </c>
      <c r="E664" s="119"/>
      <c r="F664" s="111"/>
      <c r="G664" s="105"/>
      <c r="H664" s="165"/>
      <c r="I664" s="166"/>
      <c r="J664" s="167"/>
      <c r="K664" s="103"/>
      <c r="L664" s="103"/>
      <c r="M664" s="103"/>
      <c r="N664" s="103"/>
      <c r="O664" s="113" t="str" cm="1">
        <f t="array" ref="O664">IFERROR(INDEX($D$12:$D$1000,MATCH(0,COUNTIF($O$11:O663,$D$12:$D$1000&amp;"")+IF($D$12:$D$1000="",1,0),0)),"")</f>
        <v/>
      </c>
      <c r="P664" s="114" t="str">
        <f t="shared" si="30"/>
        <v/>
      </c>
      <c r="Q664" s="115" t="str">
        <f t="shared" si="31"/>
        <v/>
      </c>
      <c r="R664" s="15" t="str">
        <f t="shared" si="32"/>
        <v/>
      </c>
      <c r="S664" s="31"/>
      <c r="T664" s="116"/>
      <c r="U664" s="116"/>
      <c r="V664" s="30"/>
    </row>
    <row r="665" spans="2:22">
      <c r="B665" s="105"/>
      <c r="C665" s="102"/>
      <c r="D665" s="100" t="str">
        <f>IFERROR(INDEX('Equipment List'!$B$2:$B$2038,MATCH(E665,'Equipment List'!$A$2:$A$2038,0)),"")</f>
        <v/>
      </c>
      <c r="E665" s="119"/>
      <c r="F665" s="111"/>
      <c r="G665" s="105"/>
      <c r="H665" s="165"/>
      <c r="I665" s="166"/>
      <c r="J665" s="167"/>
      <c r="K665" s="103"/>
      <c r="L665" s="103"/>
      <c r="M665" s="103"/>
      <c r="N665" s="103"/>
      <c r="O665" s="113" t="str" cm="1">
        <f t="array" ref="O665">IFERROR(INDEX($D$12:$D$1000,MATCH(0,COUNTIF($O$11:O664,$D$12:$D$1000&amp;"")+IF($D$12:$D$1000="",1,0),0)),"")</f>
        <v/>
      </c>
      <c r="P665" s="114" t="str">
        <f t="shared" si="30"/>
        <v/>
      </c>
      <c r="Q665" s="115" t="str">
        <f t="shared" si="31"/>
        <v/>
      </c>
      <c r="R665" s="15" t="str">
        <f t="shared" si="32"/>
        <v/>
      </c>
      <c r="S665" s="31"/>
      <c r="T665" s="116"/>
      <c r="U665" s="116"/>
      <c r="V665" s="30"/>
    </row>
    <row r="666" spans="2:22">
      <c r="B666" s="105"/>
      <c r="C666" s="102"/>
      <c r="D666" s="100" t="str">
        <f>IFERROR(INDEX('Equipment List'!$B$2:$B$2038,MATCH(E666,'Equipment List'!$A$2:$A$2038,0)),"")</f>
        <v/>
      </c>
      <c r="E666" s="119"/>
      <c r="F666" s="111"/>
      <c r="G666" s="105"/>
      <c r="H666" s="165"/>
      <c r="I666" s="166"/>
      <c r="J666" s="167"/>
      <c r="K666" s="103"/>
      <c r="L666" s="103"/>
      <c r="M666" s="103"/>
      <c r="N666" s="103"/>
      <c r="O666" s="113" t="str" cm="1">
        <f t="array" ref="O666">IFERROR(INDEX($D$12:$D$1000,MATCH(0,COUNTIF($O$11:O665,$D$12:$D$1000&amp;"")+IF($D$12:$D$1000="",1,0),0)),"")</f>
        <v/>
      </c>
      <c r="P666" s="114" t="str">
        <f t="shared" si="30"/>
        <v/>
      </c>
      <c r="Q666" s="115" t="str">
        <f t="shared" si="31"/>
        <v/>
      </c>
      <c r="R666" s="15" t="str">
        <f t="shared" si="32"/>
        <v/>
      </c>
      <c r="S666" s="31"/>
      <c r="T666" s="116"/>
      <c r="U666" s="116"/>
      <c r="V666" s="30"/>
    </row>
    <row r="667" spans="2:22">
      <c r="B667" s="105"/>
      <c r="C667" s="102"/>
      <c r="D667" s="100" t="str">
        <f>IFERROR(INDEX('Equipment List'!$B$2:$B$2038,MATCH(E667,'Equipment List'!$A$2:$A$2038,0)),"")</f>
        <v/>
      </c>
      <c r="E667" s="119"/>
      <c r="F667" s="111"/>
      <c r="G667" s="105"/>
      <c r="H667" s="165"/>
      <c r="I667" s="166"/>
      <c r="J667" s="167"/>
      <c r="K667" s="103"/>
      <c r="L667" s="103"/>
      <c r="M667" s="103"/>
      <c r="N667" s="103"/>
      <c r="O667" s="113" t="str" cm="1">
        <f t="array" ref="O667">IFERROR(INDEX($D$12:$D$1000,MATCH(0,COUNTIF($O$11:O666,$D$12:$D$1000&amp;"")+IF($D$12:$D$1000="",1,0),0)),"")</f>
        <v/>
      </c>
      <c r="P667" s="114" t="str">
        <f t="shared" si="30"/>
        <v/>
      </c>
      <c r="Q667" s="115" t="str">
        <f t="shared" si="31"/>
        <v/>
      </c>
      <c r="R667" s="15" t="str">
        <f t="shared" si="32"/>
        <v/>
      </c>
      <c r="S667" s="31"/>
      <c r="T667" s="116"/>
      <c r="U667" s="116"/>
      <c r="V667" s="30"/>
    </row>
    <row r="668" spans="2:22">
      <c r="B668" s="105"/>
      <c r="C668" s="102"/>
      <c r="D668" s="100" t="str">
        <f>IFERROR(INDEX('Equipment List'!$B$2:$B$2038,MATCH(E668,'Equipment List'!$A$2:$A$2038,0)),"")</f>
        <v/>
      </c>
      <c r="E668" s="119"/>
      <c r="F668" s="111"/>
      <c r="G668" s="105"/>
      <c r="H668" s="165"/>
      <c r="I668" s="166"/>
      <c r="J668" s="167"/>
      <c r="K668" s="103"/>
      <c r="L668" s="103"/>
      <c r="M668" s="103"/>
      <c r="N668" s="103"/>
      <c r="O668" s="113" t="str" cm="1">
        <f t="array" ref="O668">IFERROR(INDEX($D$12:$D$1000,MATCH(0,COUNTIF($O$11:O667,$D$12:$D$1000&amp;"")+IF($D$12:$D$1000="",1,0),0)),"")</f>
        <v/>
      </c>
      <c r="P668" s="114" t="str">
        <f t="shared" si="30"/>
        <v/>
      </c>
      <c r="Q668" s="115" t="str">
        <f t="shared" si="31"/>
        <v/>
      </c>
      <c r="R668" s="15" t="str">
        <f t="shared" si="32"/>
        <v/>
      </c>
      <c r="S668" s="31"/>
      <c r="T668" s="116"/>
      <c r="U668" s="116"/>
      <c r="V668" s="30"/>
    </row>
    <row r="669" spans="2:22">
      <c r="B669" s="105"/>
      <c r="C669" s="102"/>
      <c r="D669" s="100" t="str">
        <f>IFERROR(INDEX('Equipment List'!$B$2:$B$2038,MATCH(E669,'Equipment List'!$A$2:$A$2038,0)),"")</f>
        <v/>
      </c>
      <c r="E669" s="119"/>
      <c r="F669" s="111"/>
      <c r="G669" s="105"/>
      <c r="H669" s="165"/>
      <c r="I669" s="166"/>
      <c r="J669" s="167"/>
      <c r="K669" s="103"/>
      <c r="L669" s="103"/>
      <c r="M669" s="103"/>
      <c r="N669" s="103"/>
      <c r="O669" s="113" t="str" cm="1">
        <f t="array" ref="O669">IFERROR(INDEX($D$12:$D$1000,MATCH(0,COUNTIF($O$11:O668,$D$12:$D$1000&amp;"")+IF($D$12:$D$1000="",1,0),0)),"")</f>
        <v/>
      </c>
      <c r="P669" s="114" t="str">
        <f t="shared" si="30"/>
        <v/>
      </c>
      <c r="Q669" s="115" t="str">
        <f t="shared" si="31"/>
        <v/>
      </c>
      <c r="R669" s="15" t="str">
        <f t="shared" si="32"/>
        <v/>
      </c>
      <c r="S669" s="31"/>
      <c r="T669" s="116"/>
      <c r="U669" s="116"/>
      <c r="V669" s="30"/>
    </row>
    <row r="670" spans="2:22">
      <c r="B670" s="105"/>
      <c r="C670" s="102"/>
      <c r="D670" s="100" t="str">
        <f>IFERROR(INDEX('Equipment List'!$B$2:$B$2038,MATCH(E670,'Equipment List'!$A$2:$A$2038,0)),"")</f>
        <v/>
      </c>
      <c r="E670" s="119"/>
      <c r="F670" s="111"/>
      <c r="G670" s="105"/>
      <c r="H670" s="165"/>
      <c r="I670" s="166"/>
      <c r="J670" s="167"/>
      <c r="K670" s="103"/>
      <c r="L670" s="103"/>
      <c r="M670" s="103"/>
      <c r="N670" s="103"/>
      <c r="O670" s="113" t="str" cm="1">
        <f t="array" ref="O670">IFERROR(INDEX($D$12:$D$1000,MATCH(0,COUNTIF($O$11:O669,$D$12:$D$1000&amp;"")+IF($D$12:$D$1000="",1,0),0)),"")</f>
        <v/>
      </c>
      <c r="P670" s="114" t="str">
        <f t="shared" si="30"/>
        <v/>
      </c>
      <c r="Q670" s="115" t="str">
        <f t="shared" si="31"/>
        <v/>
      </c>
      <c r="R670" s="15" t="str">
        <f t="shared" si="32"/>
        <v/>
      </c>
      <c r="S670" s="31"/>
      <c r="T670" s="116"/>
      <c r="U670" s="116"/>
      <c r="V670" s="30"/>
    </row>
    <row r="671" spans="2:22">
      <c r="B671" s="105"/>
      <c r="C671" s="102"/>
      <c r="D671" s="100" t="str">
        <f>IFERROR(INDEX('Equipment List'!$B$2:$B$2038,MATCH(E671,'Equipment List'!$A$2:$A$2038,0)),"")</f>
        <v/>
      </c>
      <c r="E671" s="119"/>
      <c r="F671" s="111"/>
      <c r="G671" s="105"/>
      <c r="H671" s="165"/>
      <c r="I671" s="166"/>
      <c r="J671" s="167"/>
      <c r="K671" s="103"/>
      <c r="L671" s="103"/>
      <c r="M671" s="103"/>
      <c r="N671" s="103"/>
      <c r="O671" s="113" t="str" cm="1">
        <f t="array" ref="O671">IFERROR(INDEX($D$12:$D$1000,MATCH(0,COUNTIF($O$11:O670,$D$12:$D$1000&amp;"")+IF($D$12:$D$1000="",1,0),0)),"")</f>
        <v/>
      </c>
      <c r="P671" s="114" t="str">
        <f t="shared" si="30"/>
        <v/>
      </c>
      <c r="Q671" s="115" t="str">
        <f t="shared" si="31"/>
        <v/>
      </c>
      <c r="R671" s="15" t="str">
        <f t="shared" si="32"/>
        <v/>
      </c>
      <c r="S671" s="31"/>
      <c r="T671" s="116"/>
      <c r="U671" s="116"/>
      <c r="V671" s="30"/>
    </row>
    <row r="672" spans="2:22">
      <c r="B672" s="105"/>
      <c r="C672" s="102"/>
      <c r="D672" s="100" t="str">
        <f>IFERROR(INDEX('Equipment List'!$B$2:$B$2038,MATCH(E672,'Equipment List'!$A$2:$A$2038,0)),"")</f>
        <v/>
      </c>
      <c r="E672" s="119"/>
      <c r="F672" s="111"/>
      <c r="G672" s="105"/>
      <c r="H672" s="165"/>
      <c r="I672" s="166"/>
      <c r="J672" s="167"/>
      <c r="K672" s="103"/>
      <c r="L672" s="103"/>
      <c r="M672" s="103"/>
      <c r="N672" s="103"/>
      <c r="O672" s="113" t="str" cm="1">
        <f t="array" ref="O672">IFERROR(INDEX($D$12:$D$1000,MATCH(0,COUNTIF($O$11:O671,$D$12:$D$1000&amp;"")+IF($D$12:$D$1000="",1,0),0)),"")</f>
        <v/>
      </c>
      <c r="P672" s="114" t="str">
        <f t="shared" si="30"/>
        <v/>
      </c>
      <c r="Q672" s="115" t="str">
        <f t="shared" si="31"/>
        <v/>
      </c>
      <c r="R672" s="15" t="str">
        <f t="shared" si="32"/>
        <v/>
      </c>
      <c r="S672" s="31"/>
      <c r="T672" s="116"/>
      <c r="U672" s="116"/>
      <c r="V672" s="30"/>
    </row>
    <row r="673" spans="2:22">
      <c r="B673" s="105"/>
      <c r="C673" s="102"/>
      <c r="D673" s="100" t="str">
        <f>IFERROR(INDEX('Equipment List'!$B$2:$B$2038,MATCH(E673,'Equipment List'!$A$2:$A$2038,0)),"")</f>
        <v/>
      </c>
      <c r="E673" s="119"/>
      <c r="F673" s="111"/>
      <c r="G673" s="105"/>
      <c r="H673" s="165"/>
      <c r="I673" s="166"/>
      <c r="J673" s="167"/>
      <c r="K673" s="103"/>
      <c r="L673" s="103"/>
      <c r="M673" s="103"/>
      <c r="N673" s="103"/>
      <c r="O673" s="113" t="str" cm="1">
        <f t="array" ref="O673">IFERROR(INDEX($D$12:$D$1000,MATCH(0,COUNTIF($O$11:O672,$D$12:$D$1000&amp;"")+IF($D$12:$D$1000="",1,0),0)),"")</f>
        <v/>
      </c>
      <c r="P673" s="114" t="str">
        <f t="shared" si="30"/>
        <v/>
      </c>
      <c r="Q673" s="115" t="str">
        <f t="shared" si="31"/>
        <v/>
      </c>
      <c r="R673" s="15" t="str">
        <f t="shared" si="32"/>
        <v/>
      </c>
      <c r="S673" s="31"/>
      <c r="T673" s="116"/>
      <c r="U673" s="116"/>
      <c r="V673" s="30"/>
    </row>
    <row r="674" spans="2:22">
      <c r="B674" s="105"/>
      <c r="C674" s="102"/>
      <c r="D674" s="100" t="str">
        <f>IFERROR(INDEX('Equipment List'!$B$2:$B$2038,MATCH(E674,'Equipment List'!$A$2:$A$2038,0)),"")</f>
        <v/>
      </c>
      <c r="E674" s="119"/>
      <c r="F674" s="111"/>
      <c r="G674" s="105"/>
      <c r="H674" s="165"/>
      <c r="I674" s="166"/>
      <c r="J674" s="167"/>
      <c r="K674" s="103"/>
      <c r="L674" s="103"/>
      <c r="M674" s="103"/>
      <c r="N674" s="103"/>
      <c r="O674" s="113" t="str" cm="1">
        <f t="array" ref="O674">IFERROR(INDEX($D$12:$D$1000,MATCH(0,COUNTIF($O$11:O673,$D$12:$D$1000&amp;"")+IF($D$12:$D$1000="",1,0),0)),"")</f>
        <v/>
      </c>
      <c r="P674" s="114" t="str">
        <f t="shared" si="30"/>
        <v/>
      </c>
      <c r="Q674" s="115" t="str">
        <f t="shared" si="31"/>
        <v/>
      </c>
      <c r="R674" s="15" t="str">
        <f t="shared" si="32"/>
        <v/>
      </c>
      <c r="S674" s="31"/>
      <c r="T674" s="116"/>
      <c r="U674" s="116"/>
      <c r="V674" s="30"/>
    </row>
    <row r="675" spans="2:22">
      <c r="B675" s="105"/>
      <c r="C675" s="102"/>
      <c r="D675" s="100" t="str">
        <f>IFERROR(INDEX('Equipment List'!$B$2:$B$2038,MATCH(E675,'Equipment List'!$A$2:$A$2038,0)),"")</f>
        <v/>
      </c>
      <c r="E675" s="119"/>
      <c r="F675" s="111"/>
      <c r="G675" s="105"/>
      <c r="H675" s="165"/>
      <c r="I675" s="166"/>
      <c r="J675" s="167"/>
      <c r="K675" s="103"/>
      <c r="L675" s="103"/>
      <c r="M675" s="103"/>
      <c r="N675" s="103"/>
      <c r="O675" s="113" t="str" cm="1">
        <f t="array" ref="O675">IFERROR(INDEX($D$12:$D$1000,MATCH(0,COUNTIF($O$11:O674,$D$12:$D$1000&amp;"")+IF($D$12:$D$1000="",1,0),0)),"")</f>
        <v/>
      </c>
      <c r="P675" s="114" t="str">
        <f t="shared" si="30"/>
        <v/>
      </c>
      <c r="Q675" s="115" t="str">
        <f t="shared" si="31"/>
        <v/>
      </c>
      <c r="R675" s="15" t="str">
        <f t="shared" si="32"/>
        <v/>
      </c>
      <c r="S675" s="31"/>
      <c r="T675" s="116"/>
      <c r="U675" s="116"/>
      <c r="V675" s="30"/>
    </row>
    <row r="676" spans="2:22">
      <c r="B676" s="105"/>
      <c r="C676" s="102"/>
      <c r="D676" s="100" t="str">
        <f>IFERROR(INDEX('Equipment List'!$B$2:$B$2038,MATCH(E676,'Equipment List'!$A$2:$A$2038,0)),"")</f>
        <v/>
      </c>
      <c r="E676" s="119"/>
      <c r="F676" s="111"/>
      <c r="G676" s="105"/>
      <c r="H676" s="165"/>
      <c r="I676" s="166"/>
      <c r="J676" s="167"/>
      <c r="K676" s="103"/>
      <c r="L676" s="103"/>
      <c r="M676" s="103"/>
      <c r="N676" s="103"/>
      <c r="O676" s="113" t="str" cm="1">
        <f t="array" ref="O676">IFERROR(INDEX($D$12:$D$1000,MATCH(0,COUNTIF($O$11:O675,$D$12:$D$1000&amp;"")+IF($D$12:$D$1000="",1,0),0)),"")</f>
        <v/>
      </c>
      <c r="P676" s="114" t="str">
        <f t="shared" si="30"/>
        <v/>
      </c>
      <c r="Q676" s="115" t="str">
        <f t="shared" si="31"/>
        <v/>
      </c>
      <c r="R676" s="15" t="str">
        <f t="shared" si="32"/>
        <v/>
      </c>
      <c r="S676" s="31"/>
      <c r="T676" s="116"/>
      <c r="U676" s="116"/>
      <c r="V676" s="30"/>
    </row>
    <row r="677" spans="2:22">
      <c r="B677" s="105"/>
      <c r="C677" s="102"/>
      <c r="D677" s="100" t="str">
        <f>IFERROR(INDEX('Equipment List'!$B$2:$B$2038,MATCH(E677,'Equipment List'!$A$2:$A$2038,0)),"")</f>
        <v/>
      </c>
      <c r="E677" s="119"/>
      <c r="F677" s="111"/>
      <c r="G677" s="105"/>
      <c r="H677" s="165"/>
      <c r="I677" s="166"/>
      <c r="J677" s="167"/>
      <c r="K677" s="103"/>
      <c r="L677" s="103"/>
      <c r="M677" s="103"/>
      <c r="N677" s="103"/>
      <c r="O677" s="113" t="str" cm="1">
        <f t="array" ref="O677">IFERROR(INDEX($D$12:$D$1000,MATCH(0,COUNTIF($O$11:O676,$D$12:$D$1000&amp;"")+IF($D$12:$D$1000="",1,0),0)),"")</f>
        <v/>
      </c>
      <c r="P677" s="114" t="str">
        <f t="shared" si="30"/>
        <v/>
      </c>
      <c r="Q677" s="115" t="str">
        <f t="shared" si="31"/>
        <v/>
      </c>
      <c r="R677" s="15" t="str">
        <f t="shared" si="32"/>
        <v/>
      </c>
      <c r="S677" s="31"/>
      <c r="T677" s="116"/>
      <c r="U677" s="116"/>
      <c r="V677" s="30"/>
    </row>
    <row r="678" spans="2:22">
      <c r="B678" s="105"/>
      <c r="C678" s="102"/>
      <c r="D678" s="100" t="str">
        <f>IFERROR(INDEX('Equipment List'!$B$2:$B$2038,MATCH(E678,'Equipment List'!$A$2:$A$2038,0)),"")</f>
        <v/>
      </c>
      <c r="E678" s="119"/>
      <c r="F678" s="111"/>
      <c r="G678" s="105"/>
      <c r="H678" s="165"/>
      <c r="I678" s="166"/>
      <c r="J678" s="167"/>
      <c r="K678" s="103"/>
      <c r="L678" s="103"/>
      <c r="M678" s="103"/>
      <c r="N678" s="103"/>
      <c r="O678" s="113" t="str" cm="1">
        <f t="array" ref="O678">IFERROR(INDEX($D$12:$D$1000,MATCH(0,COUNTIF($O$11:O677,$D$12:$D$1000&amp;"")+IF($D$12:$D$1000="",1,0),0)),"")</f>
        <v/>
      </c>
      <c r="P678" s="114" t="str">
        <f t="shared" si="30"/>
        <v/>
      </c>
      <c r="Q678" s="115" t="str">
        <f t="shared" si="31"/>
        <v/>
      </c>
      <c r="R678" s="15" t="str">
        <f t="shared" si="32"/>
        <v/>
      </c>
      <c r="S678" s="31"/>
      <c r="T678" s="116"/>
      <c r="U678" s="116"/>
      <c r="V678" s="30"/>
    </row>
    <row r="679" spans="2:22">
      <c r="B679" s="105"/>
      <c r="C679" s="102"/>
      <c r="D679" s="100" t="str">
        <f>IFERROR(INDEX('Equipment List'!$B$2:$B$2038,MATCH(E679,'Equipment List'!$A$2:$A$2038,0)),"")</f>
        <v/>
      </c>
      <c r="E679" s="119"/>
      <c r="F679" s="111"/>
      <c r="G679" s="105"/>
      <c r="H679" s="165"/>
      <c r="I679" s="166"/>
      <c r="J679" s="167"/>
      <c r="K679" s="103"/>
      <c r="L679" s="103"/>
      <c r="M679" s="103"/>
      <c r="N679" s="103"/>
      <c r="O679" s="113" t="str" cm="1">
        <f t="array" ref="O679">IFERROR(INDEX($D$12:$D$1000,MATCH(0,COUNTIF($O$11:O678,$D$12:$D$1000&amp;"")+IF($D$12:$D$1000="",1,0),0)),"")</f>
        <v/>
      </c>
      <c r="P679" s="114" t="str">
        <f t="shared" si="30"/>
        <v/>
      </c>
      <c r="Q679" s="115" t="str">
        <f t="shared" si="31"/>
        <v/>
      </c>
      <c r="R679" s="15" t="str">
        <f t="shared" si="32"/>
        <v/>
      </c>
      <c r="S679" s="31"/>
      <c r="T679" s="116"/>
      <c r="U679" s="116"/>
      <c r="V679" s="30"/>
    </row>
    <row r="680" spans="2:22">
      <c r="B680" s="105"/>
      <c r="C680" s="102"/>
      <c r="D680" s="100" t="str">
        <f>IFERROR(INDEX('Equipment List'!$B$2:$B$2038,MATCH(E680,'Equipment List'!$A$2:$A$2038,0)),"")</f>
        <v/>
      </c>
      <c r="E680" s="119"/>
      <c r="F680" s="111"/>
      <c r="G680" s="105"/>
      <c r="H680" s="165"/>
      <c r="I680" s="166"/>
      <c r="J680" s="167"/>
      <c r="K680" s="103"/>
      <c r="L680" s="103"/>
      <c r="M680" s="103"/>
      <c r="N680" s="103"/>
      <c r="O680" s="113" t="str" cm="1">
        <f t="array" ref="O680">IFERROR(INDEX($D$12:$D$1000,MATCH(0,COUNTIF($O$11:O679,$D$12:$D$1000&amp;"")+IF($D$12:$D$1000="",1,0),0)),"")</f>
        <v/>
      </c>
      <c r="P680" s="114" t="str">
        <f t="shared" si="30"/>
        <v/>
      </c>
      <c r="Q680" s="115" t="str">
        <f t="shared" si="31"/>
        <v/>
      </c>
      <c r="R680" s="15" t="str">
        <f t="shared" si="32"/>
        <v/>
      </c>
      <c r="S680" s="31"/>
      <c r="T680" s="116"/>
      <c r="U680" s="116"/>
      <c r="V680" s="30"/>
    </row>
    <row r="681" spans="2:22">
      <c r="B681" s="105"/>
      <c r="C681" s="102"/>
      <c r="D681" s="100" t="str">
        <f>IFERROR(INDEX('Equipment List'!$B$2:$B$2038,MATCH(E681,'Equipment List'!$A$2:$A$2038,0)),"")</f>
        <v/>
      </c>
      <c r="E681" s="119"/>
      <c r="F681" s="111"/>
      <c r="G681" s="105"/>
      <c r="H681" s="165"/>
      <c r="I681" s="166"/>
      <c r="J681" s="167"/>
      <c r="K681" s="103"/>
      <c r="L681" s="103"/>
      <c r="M681" s="103"/>
      <c r="N681" s="103"/>
      <c r="O681" s="113" t="str" cm="1">
        <f t="array" ref="O681">IFERROR(INDEX($D$12:$D$1000,MATCH(0,COUNTIF($O$11:O680,$D$12:$D$1000&amp;"")+IF($D$12:$D$1000="",1,0),0)),"")</f>
        <v/>
      </c>
      <c r="P681" s="114" t="str">
        <f t="shared" si="30"/>
        <v/>
      </c>
      <c r="Q681" s="115" t="str">
        <f t="shared" si="31"/>
        <v/>
      </c>
      <c r="R681" s="15" t="str">
        <f t="shared" si="32"/>
        <v/>
      </c>
      <c r="S681" s="31"/>
      <c r="T681" s="116"/>
      <c r="U681" s="116"/>
      <c r="V681" s="30"/>
    </row>
    <row r="682" spans="2:22">
      <c r="B682" s="105"/>
      <c r="C682" s="102"/>
      <c r="D682" s="100" t="str">
        <f>IFERROR(INDEX('Equipment List'!$B$2:$B$2038,MATCH(E682,'Equipment List'!$A$2:$A$2038,0)),"")</f>
        <v/>
      </c>
      <c r="E682" s="119"/>
      <c r="F682" s="111"/>
      <c r="G682" s="105"/>
      <c r="H682" s="165"/>
      <c r="I682" s="166"/>
      <c r="J682" s="167"/>
      <c r="K682" s="103"/>
      <c r="L682" s="103"/>
      <c r="M682" s="103"/>
      <c r="N682" s="103"/>
      <c r="O682" s="113" t="str" cm="1">
        <f t="array" ref="O682">IFERROR(INDEX($D$12:$D$1000,MATCH(0,COUNTIF($O$11:O681,$D$12:$D$1000&amp;"")+IF($D$12:$D$1000="",1,0),0)),"")</f>
        <v/>
      </c>
      <c r="P682" s="114" t="str">
        <f t="shared" si="30"/>
        <v/>
      </c>
      <c r="Q682" s="115" t="str">
        <f t="shared" si="31"/>
        <v/>
      </c>
      <c r="R682" s="15" t="str">
        <f t="shared" si="32"/>
        <v/>
      </c>
      <c r="S682" s="31"/>
      <c r="T682" s="116"/>
      <c r="U682" s="116"/>
      <c r="V682" s="30"/>
    </row>
    <row r="683" spans="2:22">
      <c r="B683" s="105"/>
      <c r="C683" s="102"/>
      <c r="D683" s="100" t="str">
        <f>IFERROR(INDEX('Equipment List'!$B$2:$B$2038,MATCH(E683,'Equipment List'!$A$2:$A$2038,0)),"")</f>
        <v/>
      </c>
      <c r="E683" s="119"/>
      <c r="F683" s="111"/>
      <c r="G683" s="105"/>
      <c r="H683" s="165"/>
      <c r="I683" s="166"/>
      <c r="J683" s="167"/>
      <c r="K683" s="103"/>
      <c r="L683" s="103"/>
      <c r="M683" s="103"/>
      <c r="N683" s="103"/>
      <c r="O683" s="113" t="str" cm="1">
        <f t="array" ref="O683">IFERROR(INDEX($D$12:$D$1000,MATCH(0,COUNTIF($O$11:O682,$D$12:$D$1000&amp;"")+IF($D$12:$D$1000="",1,0),0)),"")</f>
        <v/>
      </c>
      <c r="P683" s="114" t="str">
        <f t="shared" si="30"/>
        <v/>
      </c>
      <c r="Q683" s="115" t="str">
        <f t="shared" si="31"/>
        <v/>
      </c>
      <c r="R683" s="15" t="str">
        <f t="shared" si="32"/>
        <v/>
      </c>
      <c r="S683" s="31"/>
      <c r="T683" s="116"/>
      <c r="U683" s="116"/>
      <c r="V683" s="30"/>
    </row>
    <row r="684" spans="2:22">
      <c r="B684" s="105"/>
      <c r="C684" s="102"/>
      <c r="D684" s="100" t="str">
        <f>IFERROR(INDEX('Equipment List'!$B$2:$B$2038,MATCH(E684,'Equipment List'!$A$2:$A$2038,0)),"")</f>
        <v/>
      </c>
      <c r="E684" s="119"/>
      <c r="F684" s="111"/>
      <c r="G684" s="105"/>
      <c r="H684" s="165"/>
      <c r="I684" s="166"/>
      <c r="J684" s="167"/>
      <c r="K684" s="103"/>
      <c r="L684" s="103"/>
      <c r="M684" s="103"/>
      <c r="N684" s="103"/>
      <c r="O684" s="113" t="str" cm="1">
        <f t="array" ref="O684">IFERROR(INDEX($D$12:$D$1000,MATCH(0,COUNTIF($O$11:O683,$D$12:$D$1000&amp;"")+IF($D$12:$D$1000="",1,0),0)),"")</f>
        <v/>
      </c>
      <c r="P684" s="114" t="str">
        <f t="shared" si="30"/>
        <v/>
      </c>
      <c r="Q684" s="115" t="str">
        <f t="shared" si="31"/>
        <v/>
      </c>
      <c r="R684" s="15" t="str">
        <f t="shared" si="32"/>
        <v/>
      </c>
      <c r="S684" s="31"/>
      <c r="T684" s="116"/>
      <c r="U684" s="116"/>
      <c r="V684" s="30"/>
    </row>
    <row r="685" spans="2:22">
      <c r="B685" s="105"/>
      <c r="C685" s="102"/>
      <c r="D685" s="100" t="str">
        <f>IFERROR(INDEX('Equipment List'!$B$2:$B$2038,MATCH(E685,'Equipment List'!$A$2:$A$2038,0)),"")</f>
        <v/>
      </c>
      <c r="E685" s="119"/>
      <c r="F685" s="111"/>
      <c r="G685" s="105"/>
      <c r="H685" s="165"/>
      <c r="I685" s="166"/>
      <c r="J685" s="167"/>
      <c r="K685" s="103"/>
      <c r="L685" s="103"/>
      <c r="M685" s="103"/>
      <c r="N685" s="103"/>
      <c r="O685" s="113" t="str" cm="1">
        <f t="array" ref="O685">IFERROR(INDEX($D$12:$D$1000,MATCH(0,COUNTIF($O$11:O684,$D$12:$D$1000&amp;"")+IF($D$12:$D$1000="",1,0),0)),"")</f>
        <v/>
      </c>
      <c r="P685" s="114" t="str">
        <f t="shared" si="30"/>
        <v/>
      </c>
      <c r="Q685" s="115" t="str">
        <f t="shared" si="31"/>
        <v/>
      </c>
      <c r="R685" s="15" t="str">
        <f t="shared" si="32"/>
        <v/>
      </c>
      <c r="S685" s="31"/>
      <c r="T685" s="116"/>
      <c r="U685" s="116"/>
      <c r="V685" s="30"/>
    </row>
    <row r="686" spans="2:22">
      <c r="B686" s="105"/>
      <c r="C686" s="102"/>
      <c r="D686" s="100" t="str">
        <f>IFERROR(INDEX('Equipment List'!$B$2:$B$2038,MATCH(E686,'Equipment List'!$A$2:$A$2038,0)),"")</f>
        <v/>
      </c>
      <c r="E686" s="119"/>
      <c r="F686" s="111"/>
      <c r="G686" s="105"/>
      <c r="H686" s="165"/>
      <c r="I686" s="166"/>
      <c r="J686" s="167"/>
      <c r="K686" s="103"/>
      <c r="L686" s="103"/>
      <c r="M686" s="103"/>
      <c r="N686" s="103"/>
      <c r="O686" s="113" t="str" cm="1">
        <f t="array" ref="O686">IFERROR(INDEX($D$12:$D$1000,MATCH(0,COUNTIF($O$11:O685,$D$12:$D$1000&amp;"")+IF($D$12:$D$1000="",1,0),0)),"")</f>
        <v/>
      </c>
      <c r="P686" s="114" t="str">
        <f t="shared" si="30"/>
        <v/>
      </c>
      <c r="Q686" s="115" t="str">
        <f t="shared" si="31"/>
        <v/>
      </c>
      <c r="R686" s="15" t="str">
        <f t="shared" si="32"/>
        <v/>
      </c>
      <c r="S686" s="31"/>
      <c r="T686" s="116"/>
      <c r="U686" s="116"/>
      <c r="V686" s="30"/>
    </row>
    <row r="687" spans="2:22">
      <c r="B687" s="105"/>
      <c r="C687" s="102"/>
      <c r="D687" s="100" t="str">
        <f>IFERROR(INDEX('Equipment List'!$B$2:$B$2038,MATCH(E687,'Equipment List'!$A$2:$A$2038,0)),"")</f>
        <v/>
      </c>
      <c r="E687" s="119"/>
      <c r="F687" s="111"/>
      <c r="G687" s="105"/>
      <c r="H687" s="165"/>
      <c r="I687" s="166"/>
      <c r="J687" s="167"/>
      <c r="K687" s="103"/>
      <c r="L687" s="103"/>
      <c r="M687" s="103"/>
      <c r="N687" s="103"/>
      <c r="O687" s="113" t="str" cm="1">
        <f t="array" ref="O687">IFERROR(INDEX($D$12:$D$1000,MATCH(0,COUNTIF($O$11:O686,$D$12:$D$1000&amp;"")+IF($D$12:$D$1000="",1,0),0)),"")</f>
        <v/>
      </c>
      <c r="P687" s="114" t="str">
        <f t="shared" si="30"/>
        <v/>
      </c>
      <c r="Q687" s="115" t="str">
        <f t="shared" si="31"/>
        <v/>
      </c>
      <c r="R687" s="15" t="str">
        <f t="shared" si="32"/>
        <v/>
      </c>
      <c r="S687" s="31"/>
      <c r="T687" s="116"/>
      <c r="U687" s="116"/>
      <c r="V687" s="30"/>
    </row>
    <row r="688" spans="2:22">
      <c r="B688" s="105"/>
      <c r="C688" s="102"/>
      <c r="D688" s="100" t="str">
        <f>IFERROR(INDEX('Equipment List'!$B$2:$B$2038,MATCH(E688,'Equipment List'!$A$2:$A$2038,0)),"")</f>
        <v/>
      </c>
      <c r="E688" s="119"/>
      <c r="F688" s="111"/>
      <c r="G688" s="105"/>
      <c r="H688" s="165"/>
      <c r="I688" s="166"/>
      <c r="J688" s="167"/>
      <c r="K688" s="103"/>
      <c r="L688" s="103"/>
      <c r="M688" s="103"/>
      <c r="N688" s="103"/>
      <c r="O688" s="113" t="str" cm="1">
        <f t="array" ref="O688">IFERROR(INDEX($D$12:$D$1000,MATCH(0,COUNTIF($O$11:O687,$D$12:$D$1000&amp;"")+IF($D$12:$D$1000="",1,0),0)),"")</f>
        <v/>
      </c>
      <c r="P688" s="114" t="str">
        <f t="shared" si="30"/>
        <v/>
      </c>
      <c r="Q688" s="115" t="str">
        <f t="shared" si="31"/>
        <v/>
      </c>
      <c r="R688" s="15" t="str">
        <f t="shared" si="32"/>
        <v/>
      </c>
      <c r="S688" s="31"/>
      <c r="T688" s="116"/>
      <c r="U688" s="116"/>
      <c r="V688" s="30"/>
    </row>
    <row r="689" spans="2:22">
      <c r="B689" s="105"/>
      <c r="C689" s="102"/>
      <c r="D689" s="100" t="str">
        <f>IFERROR(INDEX('Equipment List'!$B$2:$B$2038,MATCH(E689,'Equipment List'!$A$2:$A$2038,0)),"")</f>
        <v/>
      </c>
      <c r="E689" s="119"/>
      <c r="F689" s="111"/>
      <c r="G689" s="105"/>
      <c r="H689" s="165"/>
      <c r="I689" s="166"/>
      <c r="J689" s="167"/>
      <c r="K689" s="103"/>
      <c r="L689" s="103"/>
      <c r="M689" s="103"/>
      <c r="N689" s="103"/>
      <c r="O689" s="113" t="str" cm="1">
        <f t="array" ref="O689">IFERROR(INDEX($D$12:$D$1000,MATCH(0,COUNTIF($O$11:O688,$D$12:$D$1000&amp;"")+IF($D$12:$D$1000="",1,0),0)),"")</f>
        <v/>
      </c>
      <c r="P689" s="114" t="str">
        <f t="shared" si="30"/>
        <v/>
      </c>
      <c r="Q689" s="115" t="str">
        <f t="shared" si="31"/>
        <v/>
      </c>
      <c r="R689" s="15" t="str">
        <f t="shared" si="32"/>
        <v/>
      </c>
      <c r="S689" s="31"/>
      <c r="T689" s="116"/>
      <c r="U689" s="116"/>
      <c r="V689" s="30"/>
    </row>
    <row r="690" spans="2:22">
      <c r="B690" s="105"/>
      <c r="C690" s="102"/>
      <c r="D690" s="100" t="str">
        <f>IFERROR(INDEX('Equipment List'!$B$2:$B$2038,MATCH(E690,'Equipment List'!$A$2:$A$2038,0)),"")</f>
        <v/>
      </c>
      <c r="E690" s="119"/>
      <c r="F690" s="111"/>
      <c r="G690" s="105"/>
      <c r="H690" s="165"/>
      <c r="I690" s="166"/>
      <c r="J690" s="167"/>
      <c r="K690" s="103"/>
      <c r="L690" s="103"/>
      <c r="M690" s="103"/>
      <c r="N690" s="103"/>
      <c r="O690" s="113" t="str" cm="1">
        <f t="array" ref="O690">IFERROR(INDEX($D$12:$D$1000,MATCH(0,COUNTIF($O$11:O689,$D$12:$D$1000&amp;"")+IF($D$12:$D$1000="",1,0),0)),"")</f>
        <v/>
      </c>
      <c r="P690" s="114" t="str">
        <f t="shared" si="30"/>
        <v/>
      </c>
      <c r="Q690" s="115" t="str">
        <f t="shared" si="31"/>
        <v/>
      </c>
      <c r="R690" s="15" t="str">
        <f t="shared" si="32"/>
        <v/>
      </c>
      <c r="S690" s="31"/>
      <c r="T690" s="116"/>
      <c r="U690" s="116"/>
      <c r="V690" s="30"/>
    </row>
    <row r="691" spans="2:22">
      <c r="B691" s="105"/>
      <c r="C691" s="102"/>
      <c r="D691" s="100" t="str">
        <f>IFERROR(INDEX('Equipment List'!$B$2:$B$2038,MATCH(E691,'Equipment List'!$A$2:$A$2038,0)),"")</f>
        <v/>
      </c>
      <c r="E691" s="119"/>
      <c r="F691" s="111"/>
      <c r="G691" s="105"/>
      <c r="H691" s="165"/>
      <c r="I691" s="166"/>
      <c r="J691" s="167"/>
      <c r="K691" s="103"/>
      <c r="L691" s="103"/>
      <c r="M691" s="103"/>
      <c r="N691" s="103"/>
      <c r="O691" s="113" t="str" cm="1">
        <f t="array" ref="O691">IFERROR(INDEX($D$12:$D$1000,MATCH(0,COUNTIF($O$11:O690,$D$12:$D$1000&amp;"")+IF($D$12:$D$1000="",1,0),0)),"")</f>
        <v/>
      </c>
      <c r="P691" s="114" t="str">
        <f t="shared" si="30"/>
        <v/>
      </c>
      <c r="Q691" s="115" t="str">
        <f t="shared" si="31"/>
        <v/>
      </c>
      <c r="R691" s="15" t="str">
        <f t="shared" si="32"/>
        <v/>
      </c>
      <c r="S691" s="31"/>
      <c r="T691" s="116"/>
      <c r="U691" s="116"/>
      <c r="V691" s="30"/>
    </row>
    <row r="692" spans="2:22">
      <c r="B692" s="105"/>
      <c r="C692" s="102"/>
      <c r="D692" s="100" t="str">
        <f>IFERROR(INDEX('Equipment List'!$B$2:$B$2038,MATCH(E692,'Equipment List'!$A$2:$A$2038,0)),"")</f>
        <v/>
      </c>
      <c r="E692" s="119"/>
      <c r="F692" s="111"/>
      <c r="G692" s="105"/>
      <c r="H692" s="165"/>
      <c r="I692" s="166"/>
      <c r="J692" s="167"/>
      <c r="K692" s="103"/>
      <c r="L692" s="103"/>
      <c r="M692" s="103"/>
      <c r="N692" s="103"/>
      <c r="O692" s="113" t="str" cm="1">
        <f t="array" ref="O692">IFERROR(INDEX($D$12:$D$1000,MATCH(0,COUNTIF($O$11:O691,$D$12:$D$1000&amp;"")+IF($D$12:$D$1000="",1,0),0)),"")</f>
        <v/>
      </c>
      <c r="P692" s="114" t="str">
        <f t="shared" si="30"/>
        <v/>
      </c>
      <c r="Q692" s="115" t="str">
        <f t="shared" si="31"/>
        <v/>
      </c>
      <c r="R692" s="15" t="str">
        <f t="shared" si="32"/>
        <v/>
      </c>
      <c r="S692" s="31"/>
      <c r="T692" s="116"/>
      <c r="U692" s="116"/>
      <c r="V692" s="30"/>
    </row>
    <row r="693" spans="2:22">
      <c r="B693" s="105"/>
      <c r="C693" s="102"/>
      <c r="D693" s="100" t="str">
        <f>IFERROR(INDEX('Equipment List'!$B$2:$B$2038,MATCH(E693,'Equipment List'!$A$2:$A$2038,0)),"")</f>
        <v/>
      </c>
      <c r="E693" s="119"/>
      <c r="F693" s="111"/>
      <c r="G693" s="105"/>
      <c r="H693" s="165"/>
      <c r="I693" s="166"/>
      <c r="J693" s="167"/>
      <c r="K693" s="103"/>
      <c r="L693" s="103"/>
      <c r="M693" s="103"/>
      <c r="N693" s="103"/>
      <c r="O693" s="113" t="str" cm="1">
        <f t="array" ref="O693">IFERROR(INDEX($D$12:$D$1000,MATCH(0,COUNTIF($O$11:O692,$D$12:$D$1000&amp;"")+IF($D$12:$D$1000="",1,0),0)),"")</f>
        <v/>
      </c>
      <c r="P693" s="114" t="str">
        <f t="shared" si="30"/>
        <v/>
      </c>
      <c r="Q693" s="115" t="str">
        <f t="shared" si="31"/>
        <v/>
      </c>
      <c r="R693" s="15" t="str">
        <f t="shared" si="32"/>
        <v/>
      </c>
      <c r="S693" s="31"/>
      <c r="T693" s="116"/>
      <c r="U693" s="116"/>
      <c r="V693" s="30"/>
    </row>
    <row r="694" spans="2:22">
      <c r="B694" s="105"/>
      <c r="C694" s="102"/>
      <c r="D694" s="100" t="str">
        <f>IFERROR(INDEX('Equipment List'!$B$2:$B$2038,MATCH(E694,'Equipment List'!$A$2:$A$2038,0)),"")</f>
        <v/>
      </c>
      <c r="E694" s="119"/>
      <c r="F694" s="111"/>
      <c r="G694" s="105"/>
      <c r="H694" s="165"/>
      <c r="I694" s="166"/>
      <c r="J694" s="167"/>
      <c r="K694" s="103"/>
      <c r="L694" s="103"/>
      <c r="M694" s="103"/>
      <c r="N694" s="103"/>
      <c r="O694" s="113" t="str" cm="1">
        <f t="array" ref="O694">IFERROR(INDEX($D$12:$D$1000,MATCH(0,COUNTIF($O$11:O693,$D$12:$D$1000&amp;"")+IF($D$12:$D$1000="",1,0),0)),"")</f>
        <v/>
      </c>
      <c r="P694" s="114" t="str">
        <f t="shared" si="30"/>
        <v/>
      </c>
      <c r="Q694" s="115" t="str">
        <f t="shared" si="31"/>
        <v/>
      </c>
      <c r="R694" s="15" t="str">
        <f t="shared" si="32"/>
        <v/>
      </c>
      <c r="S694" s="31"/>
      <c r="T694" s="116"/>
      <c r="U694" s="116"/>
      <c r="V694" s="30"/>
    </row>
    <row r="695" spans="2:22">
      <c r="B695" s="105"/>
      <c r="C695" s="102"/>
      <c r="D695" s="100" t="str">
        <f>IFERROR(INDEX('Equipment List'!$B$2:$B$2038,MATCH(E695,'Equipment List'!$A$2:$A$2038,0)),"")</f>
        <v/>
      </c>
      <c r="E695" s="119"/>
      <c r="F695" s="111"/>
      <c r="G695" s="105"/>
      <c r="H695" s="165"/>
      <c r="I695" s="166"/>
      <c r="J695" s="167"/>
      <c r="K695" s="103"/>
      <c r="L695" s="103"/>
      <c r="M695" s="103"/>
      <c r="N695" s="103"/>
      <c r="O695" s="113" t="str" cm="1">
        <f t="array" ref="O695">IFERROR(INDEX($D$12:$D$1000,MATCH(0,COUNTIF($O$11:O694,$D$12:$D$1000&amp;"")+IF($D$12:$D$1000="",1,0),0)),"")</f>
        <v/>
      </c>
      <c r="P695" s="114" t="str">
        <f t="shared" si="30"/>
        <v/>
      </c>
      <c r="Q695" s="115" t="str">
        <f t="shared" si="31"/>
        <v/>
      </c>
      <c r="R695" s="15" t="str">
        <f t="shared" si="32"/>
        <v/>
      </c>
      <c r="S695" s="31"/>
      <c r="T695" s="116"/>
      <c r="U695" s="116"/>
      <c r="V695" s="30"/>
    </row>
    <row r="696" spans="2:22">
      <c r="B696" s="105"/>
      <c r="C696" s="102"/>
      <c r="D696" s="100" t="str">
        <f>IFERROR(INDEX('Equipment List'!$B$2:$B$2038,MATCH(E696,'Equipment List'!$A$2:$A$2038,0)),"")</f>
        <v/>
      </c>
      <c r="E696" s="119"/>
      <c r="F696" s="111"/>
      <c r="G696" s="105"/>
      <c r="H696" s="165"/>
      <c r="I696" s="166"/>
      <c r="J696" s="167"/>
      <c r="K696" s="103"/>
      <c r="L696" s="103"/>
      <c r="M696" s="103"/>
      <c r="N696" s="103"/>
      <c r="O696" s="113" t="str" cm="1">
        <f t="array" ref="O696">IFERROR(INDEX($D$12:$D$1000,MATCH(0,COUNTIF($O$11:O695,$D$12:$D$1000&amp;"")+IF($D$12:$D$1000="",1,0),0)),"")</f>
        <v/>
      </c>
      <c r="P696" s="114" t="str">
        <f t="shared" si="30"/>
        <v/>
      </c>
      <c r="Q696" s="115" t="str">
        <f t="shared" si="31"/>
        <v/>
      </c>
      <c r="R696" s="15" t="str">
        <f t="shared" si="32"/>
        <v/>
      </c>
      <c r="S696" s="31"/>
      <c r="T696" s="116"/>
      <c r="U696" s="116"/>
      <c r="V696" s="30"/>
    </row>
    <row r="697" spans="2:22">
      <c r="B697" s="105"/>
      <c r="C697" s="102"/>
      <c r="D697" s="100" t="str">
        <f>IFERROR(INDEX('Equipment List'!$B$2:$B$2038,MATCH(E697,'Equipment List'!$A$2:$A$2038,0)),"")</f>
        <v/>
      </c>
      <c r="E697" s="119"/>
      <c r="F697" s="111"/>
      <c r="G697" s="105"/>
      <c r="H697" s="165"/>
      <c r="I697" s="166"/>
      <c r="J697" s="167"/>
      <c r="K697" s="103"/>
      <c r="L697" s="103"/>
      <c r="M697" s="103"/>
      <c r="N697" s="103"/>
      <c r="O697" s="113" t="str" cm="1">
        <f t="array" ref="O697">IFERROR(INDEX($D$12:$D$1000,MATCH(0,COUNTIF($O$11:O696,$D$12:$D$1000&amp;"")+IF($D$12:$D$1000="",1,0),0)),"")</f>
        <v/>
      </c>
      <c r="P697" s="114" t="str">
        <f t="shared" si="30"/>
        <v/>
      </c>
      <c r="Q697" s="115" t="str">
        <f t="shared" si="31"/>
        <v/>
      </c>
      <c r="R697" s="15" t="str">
        <f t="shared" si="32"/>
        <v/>
      </c>
      <c r="S697" s="31"/>
      <c r="T697" s="116"/>
      <c r="U697" s="116"/>
      <c r="V697" s="30"/>
    </row>
    <row r="698" spans="2:22">
      <c r="B698" s="105"/>
      <c r="C698" s="102"/>
      <c r="D698" s="100" t="str">
        <f>IFERROR(INDEX('Equipment List'!$B$2:$B$2038,MATCH(E698,'Equipment List'!$A$2:$A$2038,0)),"")</f>
        <v/>
      </c>
      <c r="E698" s="119"/>
      <c r="F698" s="111"/>
      <c r="G698" s="105"/>
      <c r="H698" s="165"/>
      <c r="I698" s="166"/>
      <c r="J698" s="167"/>
      <c r="K698" s="103"/>
      <c r="L698" s="103"/>
      <c r="M698" s="103"/>
      <c r="N698" s="103"/>
      <c r="O698" s="113" t="str" cm="1">
        <f t="array" ref="O698">IFERROR(INDEX($D$12:$D$1000,MATCH(0,COUNTIF($O$11:O697,$D$12:$D$1000&amp;"")+IF($D$12:$D$1000="",1,0),0)),"")</f>
        <v/>
      </c>
      <c r="P698" s="114" t="str">
        <f t="shared" si="30"/>
        <v/>
      </c>
      <c r="Q698" s="115" t="str">
        <f t="shared" si="31"/>
        <v/>
      </c>
      <c r="R698" s="15" t="str">
        <f t="shared" si="32"/>
        <v/>
      </c>
      <c r="S698" s="31"/>
      <c r="T698" s="116"/>
      <c r="U698" s="116"/>
      <c r="V698" s="30"/>
    </row>
    <row r="699" spans="2:22">
      <c r="B699" s="105"/>
      <c r="C699" s="102"/>
      <c r="D699" s="100" t="str">
        <f>IFERROR(INDEX('Equipment List'!$B$2:$B$2038,MATCH(E699,'Equipment List'!$A$2:$A$2038,0)),"")</f>
        <v/>
      </c>
      <c r="E699" s="119"/>
      <c r="F699" s="111"/>
      <c r="G699" s="105"/>
      <c r="H699" s="165"/>
      <c r="I699" s="166"/>
      <c r="J699" s="167"/>
      <c r="K699" s="103"/>
      <c r="L699" s="103"/>
      <c r="M699" s="103"/>
      <c r="N699" s="103"/>
      <c r="O699" s="113" t="str" cm="1">
        <f t="array" ref="O699">IFERROR(INDEX($D$12:$D$1000,MATCH(0,COUNTIF($O$11:O698,$D$12:$D$1000&amp;"")+IF($D$12:$D$1000="",1,0),0)),"")</f>
        <v/>
      </c>
      <c r="P699" s="114" t="str">
        <f t="shared" si="30"/>
        <v/>
      </c>
      <c r="Q699" s="115" t="str">
        <f t="shared" si="31"/>
        <v/>
      </c>
      <c r="R699" s="15" t="str">
        <f t="shared" si="32"/>
        <v/>
      </c>
      <c r="S699" s="31"/>
      <c r="T699" s="116"/>
      <c r="U699" s="116"/>
      <c r="V699" s="30"/>
    </row>
    <row r="700" spans="2:22">
      <c r="B700" s="105"/>
      <c r="C700" s="102"/>
      <c r="D700" s="100" t="str">
        <f>IFERROR(INDEX('Equipment List'!$B$2:$B$2038,MATCH(E700,'Equipment List'!$A$2:$A$2038,0)),"")</f>
        <v/>
      </c>
      <c r="E700" s="119"/>
      <c r="F700" s="111"/>
      <c r="G700" s="105"/>
      <c r="H700" s="165"/>
      <c r="I700" s="166"/>
      <c r="J700" s="167"/>
      <c r="K700" s="103"/>
      <c r="L700" s="103"/>
      <c r="M700" s="103"/>
      <c r="N700" s="103"/>
      <c r="O700" s="113" t="str" cm="1">
        <f t="array" ref="O700">IFERROR(INDEX($D$12:$D$1000,MATCH(0,COUNTIF($O$11:O699,$D$12:$D$1000&amp;"")+IF($D$12:$D$1000="",1,0),0)),"")</f>
        <v/>
      </c>
      <c r="P700" s="114" t="str">
        <f t="shared" si="30"/>
        <v/>
      </c>
      <c r="Q700" s="115" t="str">
        <f t="shared" si="31"/>
        <v/>
      </c>
      <c r="R700" s="15" t="str">
        <f t="shared" si="32"/>
        <v/>
      </c>
      <c r="S700" s="31"/>
      <c r="T700" s="116"/>
      <c r="U700" s="116"/>
      <c r="V700" s="30"/>
    </row>
    <row r="701" spans="2:22">
      <c r="B701" s="105"/>
      <c r="C701" s="102"/>
      <c r="D701" s="100" t="str">
        <f>IFERROR(INDEX('Equipment List'!$B$2:$B$2038,MATCH(E701,'Equipment List'!$A$2:$A$2038,0)),"")</f>
        <v/>
      </c>
      <c r="E701" s="119"/>
      <c r="F701" s="111"/>
      <c r="G701" s="105"/>
      <c r="H701" s="165"/>
      <c r="I701" s="166"/>
      <c r="J701" s="167"/>
      <c r="K701" s="103"/>
      <c r="L701" s="103"/>
      <c r="M701" s="103"/>
      <c r="N701" s="103"/>
      <c r="O701" s="113" t="str" cm="1">
        <f t="array" ref="O701">IFERROR(INDEX($D$12:$D$1000,MATCH(0,COUNTIF($O$11:O700,$D$12:$D$1000&amp;"")+IF($D$12:$D$1000="",1,0),0)),"")</f>
        <v/>
      </c>
      <c r="P701" s="114" t="str">
        <f t="shared" si="30"/>
        <v/>
      </c>
      <c r="Q701" s="115" t="str">
        <f t="shared" si="31"/>
        <v/>
      </c>
      <c r="R701" s="15" t="str">
        <f t="shared" si="32"/>
        <v/>
      </c>
      <c r="S701" s="31"/>
      <c r="T701" s="116"/>
      <c r="U701" s="116"/>
      <c r="V701" s="30"/>
    </row>
    <row r="702" spans="2:22">
      <c r="B702" s="105"/>
      <c r="C702" s="102"/>
      <c r="D702" s="100" t="str">
        <f>IFERROR(INDEX('Equipment List'!$B$2:$B$2038,MATCH(E702,'Equipment List'!$A$2:$A$2038,0)),"")</f>
        <v/>
      </c>
      <c r="E702" s="119"/>
      <c r="F702" s="111"/>
      <c r="G702" s="105"/>
      <c r="H702" s="165"/>
      <c r="I702" s="166"/>
      <c r="J702" s="167"/>
      <c r="K702" s="103"/>
      <c r="L702" s="103"/>
      <c r="M702" s="103"/>
      <c r="N702" s="103"/>
      <c r="O702" s="113" t="str" cm="1">
        <f t="array" ref="O702">IFERROR(INDEX($D$12:$D$1000,MATCH(0,COUNTIF($O$11:O701,$D$12:$D$1000&amp;"")+IF($D$12:$D$1000="",1,0),0)),"")</f>
        <v/>
      </c>
      <c r="P702" s="114" t="str">
        <f t="shared" si="30"/>
        <v/>
      </c>
      <c r="Q702" s="115" t="str">
        <f t="shared" si="31"/>
        <v/>
      </c>
      <c r="R702" s="15" t="str">
        <f t="shared" si="32"/>
        <v/>
      </c>
      <c r="S702" s="31"/>
      <c r="T702" s="116"/>
      <c r="U702" s="116"/>
      <c r="V702" s="30"/>
    </row>
    <row r="703" spans="2:22">
      <c r="B703" s="105"/>
      <c r="C703" s="102"/>
      <c r="D703" s="100" t="str">
        <f>IFERROR(INDEX('Equipment List'!$B$2:$B$2038,MATCH(E703,'Equipment List'!$A$2:$A$2038,0)),"")</f>
        <v/>
      </c>
      <c r="E703" s="119"/>
      <c r="F703" s="111"/>
      <c r="G703" s="105"/>
      <c r="H703" s="165"/>
      <c r="I703" s="166"/>
      <c r="J703" s="167"/>
      <c r="K703" s="103"/>
      <c r="L703" s="103"/>
      <c r="M703" s="103"/>
      <c r="N703" s="103"/>
      <c r="O703" s="113" t="str" cm="1">
        <f t="array" ref="O703">IFERROR(INDEX($D$12:$D$1000,MATCH(0,COUNTIF($O$11:O702,$D$12:$D$1000&amp;"")+IF($D$12:$D$1000="",1,0),0)),"")</f>
        <v/>
      </c>
      <c r="P703" s="114" t="str">
        <f t="shared" si="30"/>
        <v/>
      </c>
      <c r="Q703" s="115" t="str">
        <f t="shared" si="31"/>
        <v/>
      </c>
      <c r="R703" s="15" t="str">
        <f t="shared" si="32"/>
        <v/>
      </c>
      <c r="S703" s="31"/>
      <c r="T703" s="116"/>
      <c r="U703" s="116"/>
      <c r="V703" s="30"/>
    </row>
    <row r="704" spans="2:22">
      <c r="B704" s="105"/>
      <c r="C704" s="102"/>
      <c r="D704" s="100" t="str">
        <f>IFERROR(INDEX('Equipment List'!$B$2:$B$2038,MATCH(E704,'Equipment List'!$A$2:$A$2038,0)),"")</f>
        <v/>
      </c>
      <c r="E704" s="119"/>
      <c r="F704" s="111"/>
      <c r="G704" s="105"/>
      <c r="H704" s="165"/>
      <c r="I704" s="166"/>
      <c r="J704" s="167"/>
      <c r="K704" s="103"/>
      <c r="L704" s="103"/>
      <c r="M704" s="103"/>
      <c r="N704" s="103"/>
      <c r="O704" s="113" t="str" cm="1">
        <f t="array" ref="O704">IFERROR(INDEX($D$12:$D$1000,MATCH(0,COUNTIF($O$11:O703,$D$12:$D$1000&amp;"")+IF($D$12:$D$1000="",1,0),0)),"")</f>
        <v/>
      </c>
      <c r="P704" s="114" t="str">
        <f t="shared" si="30"/>
        <v/>
      </c>
      <c r="Q704" s="115" t="str">
        <f t="shared" si="31"/>
        <v/>
      </c>
      <c r="R704" s="15" t="str">
        <f t="shared" si="32"/>
        <v/>
      </c>
      <c r="S704" s="31"/>
      <c r="T704" s="116"/>
      <c r="U704" s="116"/>
      <c r="V704" s="30"/>
    </row>
    <row r="705" spans="2:22">
      <c r="B705" s="105"/>
      <c r="C705" s="102"/>
      <c r="D705" s="100" t="str">
        <f>IFERROR(INDEX('Equipment List'!$B$2:$B$2038,MATCH(E705,'Equipment List'!$A$2:$A$2038,0)),"")</f>
        <v/>
      </c>
      <c r="E705" s="119"/>
      <c r="F705" s="111"/>
      <c r="G705" s="105"/>
      <c r="H705" s="165"/>
      <c r="I705" s="166"/>
      <c r="J705" s="167"/>
      <c r="K705" s="103"/>
      <c r="L705" s="103"/>
      <c r="M705" s="103"/>
      <c r="N705" s="103"/>
      <c r="O705" s="113" t="str" cm="1">
        <f t="array" ref="O705">IFERROR(INDEX($D$12:$D$1000,MATCH(0,COUNTIF($O$11:O704,$D$12:$D$1000&amp;"")+IF($D$12:$D$1000="",1,0),0)),"")</f>
        <v/>
      </c>
      <c r="P705" s="114" t="str">
        <f t="shared" si="30"/>
        <v/>
      </c>
      <c r="Q705" s="115" t="str">
        <f t="shared" si="31"/>
        <v/>
      </c>
      <c r="R705" s="15" t="str">
        <f t="shared" si="32"/>
        <v/>
      </c>
      <c r="S705" s="31"/>
      <c r="T705" s="116"/>
      <c r="U705" s="116"/>
      <c r="V705" s="30"/>
    </row>
    <row r="706" spans="2:22">
      <c r="B706" s="105"/>
      <c r="C706" s="102"/>
      <c r="D706" s="100" t="str">
        <f>IFERROR(INDEX('Equipment List'!$B$2:$B$2038,MATCH(E706,'Equipment List'!$A$2:$A$2038,0)),"")</f>
        <v/>
      </c>
      <c r="E706" s="119"/>
      <c r="F706" s="111"/>
      <c r="G706" s="105"/>
      <c r="H706" s="165"/>
      <c r="I706" s="166"/>
      <c r="J706" s="167"/>
      <c r="K706" s="103"/>
      <c r="L706" s="103"/>
      <c r="M706" s="103"/>
      <c r="N706" s="103"/>
      <c r="O706" s="113" t="str" cm="1">
        <f t="array" ref="O706">IFERROR(INDEX($D$12:$D$1000,MATCH(0,COUNTIF($O$11:O705,$D$12:$D$1000&amp;"")+IF($D$12:$D$1000="",1,0),0)),"")</f>
        <v/>
      </c>
      <c r="P706" s="114" t="str">
        <f t="shared" si="30"/>
        <v/>
      </c>
      <c r="Q706" s="115" t="str">
        <f t="shared" si="31"/>
        <v/>
      </c>
      <c r="R706" s="15" t="str">
        <f t="shared" si="32"/>
        <v/>
      </c>
      <c r="S706" s="31"/>
      <c r="T706" s="116"/>
      <c r="U706" s="116"/>
      <c r="V706" s="30"/>
    </row>
    <row r="707" spans="2:22">
      <c r="B707" s="105"/>
      <c r="C707" s="102"/>
      <c r="D707" s="100" t="str">
        <f>IFERROR(INDEX('Equipment List'!$B$2:$B$2038,MATCH(E707,'Equipment List'!$A$2:$A$2038,0)),"")</f>
        <v/>
      </c>
      <c r="E707" s="119"/>
      <c r="F707" s="111"/>
      <c r="G707" s="105"/>
      <c r="H707" s="165"/>
      <c r="I707" s="166"/>
      <c r="J707" s="167"/>
      <c r="K707" s="103"/>
      <c r="L707" s="103"/>
      <c r="M707" s="103"/>
      <c r="N707" s="103"/>
      <c r="O707" s="113" t="str" cm="1">
        <f t="array" ref="O707">IFERROR(INDEX($D$12:$D$1000,MATCH(0,COUNTIF($O$11:O706,$D$12:$D$1000&amp;"")+IF($D$12:$D$1000="",1,0),0)),"")</f>
        <v/>
      </c>
      <c r="P707" s="114" t="str">
        <f t="shared" si="30"/>
        <v/>
      </c>
      <c r="Q707" s="115" t="str">
        <f t="shared" si="31"/>
        <v/>
      </c>
      <c r="R707" s="15" t="str">
        <f t="shared" si="32"/>
        <v/>
      </c>
      <c r="S707" s="31"/>
      <c r="T707" s="116"/>
      <c r="U707" s="116"/>
      <c r="V707" s="30"/>
    </row>
    <row r="708" spans="2:22">
      <c r="B708" s="105"/>
      <c r="C708" s="102"/>
      <c r="D708" s="100" t="str">
        <f>IFERROR(INDEX('Equipment List'!$B$2:$B$2038,MATCH(E708,'Equipment List'!$A$2:$A$2038,0)),"")</f>
        <v/>
      </c>
      <c r="E708" s="119"/>
      <c r="F708" s="111"/>
      <c r="G708" s="105"/>
      <c r="H708" s="165"/>
      <c r="I708" s="166"/>
      <c r="J708" s="167"/>
      <c r="K708" s="103"/>
      <c r="L708" s="103"/>
      <c r="M708" s="103"/>
      <c r="N708" s="103"/>
      <c r="O708" s="113" t="str" cm="1">
        <f t="array" ref="O708">IFERROR(INDEX($D$12:$D$1000,MATCH(0,COUNTIF($O$11:O707,$D$12:$D$1000&amp;"")+IF($D$12:$D$1000="",1,0),0)),"")</f>
        <v/>
      </c>
      <c r="P708" s="114" t="str">
        <f t="shared" si="30"/>
        <v/>
      </c>
      <c r="Q708" s="115" t="str">
        <f t="shared" si="31"/>
        <v/>
      </c>
      <c r="R708" s="15" t="str">
        <f t="shared" si="32"/>
        <v/>
      </c>
      <c r="S708" s="31"/>
      <c r="T708" s="116"/>
      <c r="U708" s="116"/>
      <c r="V708" s="30"/>
    </row>
    <row r="709" spans="2:22">
      <c r="B709" s="105"/>
      <c r="C709" s="102"/>
      <c r="D709" s="100" t="str">
        <f>IFERROR(INDEX('Equipment List'!$B$2:$B$2038,MATCH(E709,'Equipment List'!$A$2:$A$2038,0)),"")</f>
        <v/>
      </c>
      <c r="E709" s="119"/>
      <c r="F709" s="111"/>
      <c r="G709" s="105"/>
      <c r="H709" s="165"/>
      <c r="I709" s="166"/>
      <c r="J709" s="167"/>
      <c r="K709" s="103"/>
      <c r="L709" s="103"/>
      <c r="M709" s="103"/>
      <c r="N709" s="103"/>
      <c r="O709" s="113" t="str" cm="1">
        <f t="array" ref="O709">IFERROR(INDEX($D$12:$D$1000,MATCH(0,COUNTIF($O$11:O708,$D$12:$D$1000&amp;"")+IF($D$12:$D$1000="",1,0),0)),"")</f>
        <v/>
      </c>
      <c r="P709" s="114" t="str">
        <f t="shared" si="30"/>
        <v/>
      </c>
      <c r="Q709" s="115" t="str">
        <f t="shared" si="31"/>
        <v/>
      </c>
      <c r="R709" s="15" t="str">
        <f t="shared" si="32"/>
        <v/>
      </c>
      <c r="S709" s="31"/>
      <c r="T709" s="116"/>
      <c r="U709" s="116"/>
      <c r="V709" s="30"/>
    </row>
    <row r="710" spans="2:22">
      <c r="B710" s="105"/>
      <c r="C710" s="102"/>
      <c r="D710" s="100" t="str">
        <f>IFERROR(INDEX('Equipment List'!$B$2:$B$2038,MATCH(E710,'Equipment List'!$A$2:$A$2038,0)),"")</f>
        <v/>
      </c>
      <c r="E710" s="119"/>
      <c r="F710" s="111"/>
      <c r="G710" s="105"/>
      <c r="H710" s="165"/>
      <c r="I710" s="166"/>
      <c r="J710" s="167"/>
      <c r="K710" s="103"/>
      <c r="L710" s="103"/>
      <c r="M710" s="103"/>
      <c r="N710" s="103"/>
      <c r="O710" s="113" t="str" cm="1">
        <f t="array" ref="O710">IFERROR(INDEX($D$12:$D$1000,MATCH(0,COUNTIF($O$11:O709,$D$12:$D$1000&amp;"")+IF($D$12:$D$1000="",1,0),0)),"")</f>
        <v/>
      </c>
      <c r="P710" s="114" t="str">
        <f t="shared" si="30"/>
        <v/>
      </c>
      <c r="Q710" s="115" t="str">
        <f t="shared" si="31"/>
        <v/>
      </c>
      <c r="R710" s="15" t="str">
        <f t="shared" si="32"/>
        <v/>
      </c>
      <c r="S710" s="31"/>
      <c r="T710" s="116"/>
      <c r="U710" s="116"/>
      <c r="V710" s="30"/>
    </row>
    <row r="711" spans="2:22">
      <c r="B711" s="105"/>
      <c r="C711" s="102"/>
      <c r="D711" s="100" t="str">
        <f>IFERROR(INDEX('Equipment List'!$B$2:$B$2038,MATCH(E711,'Equipment List'!$A$2:$A$2038,0)),"")</f>
        <v/>
      </c>
      <c r="E711" s="119"/>
      <c r="F711" s="111"/>
      <c r="G711" s="105"/>
      <c r="H711" s="165"/>
      <c r="I711" s="166"/>
      <c r="J711" s="167"/>
      <c r="K711" s="103"/>
      <c r="L711" s="103"/>
      <c r="M711" s="103"/>
      <c r="N711" s="103"/>
      <c r="O711" s="113" t="str" cm="1">
        <f t="array" ref="O711">IFERROR(INDEX($D$12:$D$1000,MATCH(0,COUNTIF($O$11:O710,$D$12:$D$1000&amp;"")+IF($D$12:$D$1000="",1,0),0)),"")</f>
        <v/>
      </c>
      <c r="P711" s="114" t="str">
        <f t="shared" si="30"/>
        <v/>
      </c>
      <c r="Q711" s="115" t="str">
        <f t="shared" si="31"/>
        <v/>
      </c>
      <c r="R711" s="15" t="str">
        <f t="shared" si="32"/>
        <v/>
      </c>
      <c r="S711" s="31"/>
      <c r="T711" s="116"/>
      <c r="U711" s="116"/>
      <c r="V711" s="30"/>
    </row>
    <row r="712" spans="2:22">
      <c r="B712" s="105"/>
      <c r="C712" s="102"/>
      <c r="D712" s="100" t="str">
        <f>IFERROR(INDEX('Equipment List'!$B$2:$B$2038,MATCH(E712,'Equipment List'!$A$2:$A$2038,0)),"")</f>
        <v/>
      </c>
      <c r="E712" s="119"/>
      <c r="F712" s="111"/>
      <c r="G712" s="105"/>
      <c r="H712" s="165"/>
      <c r="I712" s="166"/>
      <c r="J712" s="167"/>
      <c r="K712" s="103"/>
      <c r="L712" s="103"/>
      <c r="M712" s="103"/>
      <c r="N712" s="103"/>
      <c r="O712" s="113" t="str" cm="1">
        <f t="array" ref="O712">IFERROR(INDEX($D$12:$D$1000,MATCH(0,COUNTIF($O$11:O711,$D$12:$D$1000&amp;"")+IF($D$12:$D$1000="",1,0),0)),"")</f>
        <v/>
      </c>
      <c r="P712" s="114" t="str">
        <f t="shared" si="30"/>
        <v/>
      </c>
      <c r="Q712" s="115" t="str">
        <f t="shared" si="31"/>
        <v/>
      </c>
      <c r="R712" s="15" t="str">
        <f t="shared" si="32"/>
        <v/>
      </c>
      <c r="T712" s="116"/>
      <c r="U712" s="116"/>
      <c r="V712" s="30"/>
    </row>
    <row r="713" spans="2:22">
      <c r="B713" s="105"/>
      <c r="C713" s="102"/>
      <c r="D713" s="100" t="str">
        <f>IFERROR(INDEX('Equipment List'!$B$2:$B$2038,MATCH(E713,'Equipment List'!$A$2:$A$2038,0)),"")</f>
        <v/>
      </c>
      <c r="E713" s="119"/>
      <c r="F713" s="111"/>
      <c r="G713" s="105"/>
      <c r="H713" s="165"/>
      <c r="I713" s="166"/>
      <c r="J713" s="167"/>
      <c r="K713" s="103"/>
      <c r="L713" s="103"/>
      <c r="M713" s="103"/>
      <c r="N713" s="103"/>
      <c r="O713" s="113" t="str" cm="1">
        <f t="array" ref="O713">IFERROR(INDEX($D$12:$D$1000,MATCH(0,COUNTIF($O$11:O712,$D$12:$D$1000&amp;"")+IF($D$12:$D$1000="",1,0),0)),"")</f>
        <v/>
      </c>
      <c r="P713" s="114" t="str">
        <f t="shared" si="30"/>
        <v/>
      </c>
      <c r="Q713" s="115" t="str">
        <f t="shared" si="31"/>
        <v/>
      </c>
      <c r="R713" s="15" t="str">
        <f t="shared" si="32"/>
        <v/>
      </c>
      <c r="T713" s="116"/>
      <c r="U713" s="116"/>
      <c r="V713" s="30"/>
    </row>
    <row r="714" spans="2:22">
      <c r="B714" s="105"/>
      <c r="C714" s="102"/>
      <c r="D714" s="100" t="str">
        <f>IFERROR(INDEX('Equipment List'!$B$2:$B$2038,MATCH(E714,'Equipment List'!$A$2:$A$2038,0)),"")</f>
        <v/>
      </c>
      <c r="E714" s="119"/>
      <c r="F714" s="111"/>
      <c r="G714" s="105"/>
      <c r="H714" s="165"/>
      <c r="I714" s="166"/>
      <c r="J714" s="167"/>
      <c r="K714" s="103"/>
      <c r="L714" s="103"/>
      <c r="M714" s="103"/>
      <c r="N714" s="103"/>
      <c r="O714" s="113" t="str" cm="1">
        <f t="array" ref="O714">IFERROR(INDEX($D$12:$D$1000,MATCH(0,COUNTIF($O$11:O713,$D$12:$D$1000&amp;"")+IF($D$12:$D$1000="",1,0),0)),"")</f>
        <v/>
      </c>
      <c r="P714" s="114" t="str">
        <f t="shared" si="30"/>
        <v/>
      </c>
      <c r="Q714" s="115" t="str">
        <f t="shared" si="31"/>
        <v/>
      </c>
      <c r="R714" s="15" t="str">
        <f t="shared" si="32"/>
        <v/>
      </c>
      <c r="T714" s="116"/>
      <c r="U714" s="116"/>
      <c r="V714" s="30"/>
    </row>
    <row r="715" spans="2:22">
      <c r="B715" s="105"/>
      <c r="C715" s="102"/>
      <c r="D715" s="100" t="str">
        <f>IFERROR(INDEX('Equipment List'!$B$2:$B$2038,MATCH(E715,'Equipment List'!$A$2:$A$2038,0)),"")</f>
        <v/>
      </c>
      <c r="E715" s="119"/>
      <c r="F715" s="111"/>
      <c r="G715" s="105"/>
      <c r="H715" s="165"/>
      <c r="I715" s="166"/>
      <c r="J715" s="167"/>
      <c r="K715" s="103"/>
      <c r="L715" s="103"/>
      <c r="M715" s="103"/>
      <c r="N715" s="103"/>
      <c r="O715" s="113" t="str" cm="1">
        <f t="array" ref="O715">IFERROR(INDEX($D$12:$D$1000,MATCH(0,COUNTIF($O$11:O714,$D$12:$D$1000&amp;"")+IF($D$12:$D$1000="",1,0),0)),"")</f>
        <v/>
      </c>
      <c r="P715" s="114" t="str">
        <f t="shared" si="30"/>
        <v/>
      </c>
      <c r="Q715" s="115" t="str">
        <f t="shared" si="31"/>
        <v/>
      </c>
      <c r="R715" s="15" t="str">
        <f t="shared" si="32"/>
        <v/>
      </c>
      <c r="T715" s="116"/>
      <c r="U715" s="116"/>
      <c r="V715" s="30"/>
    </row>
    <row r="716" spans="2:22">
      <c r="B716" s="105"/>
      <c r="C716" s="102"/>
      <c r="D716" s="100" t="str">
        <f>IFERROR(INDEX('Equipment List'!$B$2:$B$2038,MATCH(E716,'Equipment List'!$A$2:$A$2038,0)),"")</f>
        <v/>
      </c>
      <c r="E716" s="119"/>
      <c r="F716" s="111"/>
      <c r="G716" s="105"/>
      <c r="H716" s="165"/>
      <c r="I716" s="166"/>
      <c r="J716" s="167"/>
      <c r="K716" s="103"/>
      <c r="L716" s="103"/>
      <c r="M716" s="103"/>
      <c r="N716" s="103"/>
      <c r="O716" s="113" t="str" cm="1">
        <f t="array" ref="O716">IFERROR(INDEX($D$12:$D$1000,MATCH(0,COUNTIF($O$11:O715,$D$12:$D$1000&amp;"")+IF($D$12:$D$1000="",1,0),0)),"")</f>
        <v/>
      </c>
      <c r="P716" s="114" t="str">
        <f t="shared" ref="P716:P779" si="33">IF(O716="","",COUNTIF($D$12:$D$1000,$O716))</f>
        <v/>
      </c>
      <c r="Q716" s="115" t="str">
        <f t="shared" ref="Q716:Q779" si="34">IF($O716="","",SUMIF($D$12:$D$1000,$O716,H$12:H$1000))</f>
        <v/>
      </c>
      <c r="R716" s="15" t="str">
        <f t="shared" ref="R716:R779" si="35">IF($O716="","",SUMIF($D$12:$D$1000,$O716,M$12:M$1000))</f>
        <v/>
      </c>
      <c r="T716" s="116"/>
      <c r="U716" s="116"/>
      <c r="V716" s="30"/>
    </row>
    <row r="717" spans="2:22">
      <c r="B717" s="105"/>
      <c r="C717" s="102"/>
      <c r="D717" s="100" t="str">
        <f>IFERROR(INDEX('Equipment List'!$B$2:$B$2038,MATCH(E717,'Equipment List'!$A$2:$A$2038,0)),"")</f>
        <v/>
      </c>
      <c r="E717" s="119"/>
      <c r="F717" s="111"/>
      <c r="G717" s="105"/>
      <c r="H717" s="165"/>
      <c r="I717" s="166"/>
      <c r="J717" s="167"/>
      <c r="K717" s="103"/>
      <c r="L717" s="103"/>
      <c r="M717" s="103"/>
      <c r="N717" s="103"/>
      <c r="O717" s="113" t="str" cm="1">
        <f t="array" ref="O717">IFERROR(INDEX($D$12:$D$1000,MATCH(0,COUNTIF($O$11:O716,$D$12:$D$1000&amp;"")+IF($D$12:$D$1000="",1,0),0)),"")</f>
        <v/>
      </c>
      <c r="P717" s="114" t="str">
        <f t="shared" si="33"/>
        <v/>
      </c>
      <c r="Q717" s="115" t="str">
        <f t="shared" si="34"/>
        <v/>
      </c>
      <c r="R717" s="15" t="str">
        <f t="shared" si="35"/>
        <v/>
      </c>
      <c r="T717" s="116"/>
      <c r="U717" s="116"/>
      <c r="V717" s="30"/>
    </row>
    <row r="718" spans="2:22">
      <c r="B718" s="105"/>
      <c r="C718" s="102"/>
      <c r="D718" s="100" t="str">
        <f>IFERROR(INDEX('Equipment List'!$B$2:$B$2038,MATCH(E718,'Equipment List'!$A$2:$A$2038,0)),"")</f>
        <v/>
      </c>
      <c r="E718" s="119"/>
      <c r="F718" s="111"/>
      <c r="G718" s="105"/>
      <c r="H718" s="165"/>
      <c r="I718" s="166"/>
      <c r="J718" s="167"/>
      <c r="K718" s="103"/>
      <c r="L718" s="103"/>
      <c r="M718" s="103"/>
      <c r="N718" s="103"/>
      <c r="O718" s="113" t="str" cm="1">
        <f t="array" ref="O718">IFERROR(INDEX($D$12:$D$1000,MATCH(0,COUNTIF($O$11:O717,$D$12:$D$1000&amp;"")+IF($D$12:$D$1000="",1,0),0)),"")</f>
        <v/>
      </c>
      <c r="P718" s="114" t="str">
        <f t="shared" si="33"/>
        <v/>
      </c>
      <c r="Q718" s="115" t="str">
        <f t="shared" si="34"/>
        <v/>
      </c>
      <c r="R718" s="15" t="str">
        <f t="shared" si="35"/>
        <v/>
      </c>
      <c r="T718" s="116"/>
      <c r="U718" s="116"/>
      <c r="V718" s="30"/>
    </row>
    <row r="719" spans="2:22">
      <c r="B719" s="105"/>
      <c r="C719" s="102"/>
      <c r="D719" s="100" t="str">
        <f>IFERROR(INDEX('Equipment List'!$B$2:$B$2038,MATCH(E719,'Equipment List'!$A$2:$A$2038,0)),"")</f>
        <v/>
      </c>
      <c r="E719" s="119"/>
      <c r="F719" s="111"/>
      <c r="G719" s="105"/>
      <c r="H719" s="165"/>
      <c r="I719" s="166"/>
      <c r="J719" s="167"/>
      <c r="K719" s="103"/>
      <c r="L719" s="103"/>
      <c r="M719" s="103"/>
      <c r="N719" s="103"/>
      <c r="O719" s="113" t="str" cm="1">
        <f t="array" ref="O719">IFERROR(INDEX($D$12:$D$1000,MATCH(0,COUNTIF($O$11:O718,$D$12:$D$1000&amp;"")+IF($D$12:$D$1000="",1,0),0)),"")</f>
        <v/>
      </c>
      <c r="P719" s="114" t="str">
        <f t="shared" si="33"/>
        <v/>
      </c>
      <c r="Q719" s="115" t="str">
        <f t="shared" si="34"/>
        <v/>
      </c>
      <c r="R719" s="15" t="str">
        <f t="shared" si="35"/>
        <v/>
      </c>
      <c r="T719" s="116"/>
      <c r="U719" s="116"/>
      <c r="V719" s="30"/>
    </row>
    <row r="720" spans="2:22">
      <c r="B720" s="105"/>
      <c r="C720" s="102"/>
      <c r="D720" s="100" t="str">
        <f>IFERROR(INDEX('Equipment List'!$B$2:$B$2038,MATCH(E720,'Equipment List'!$A$2:$A$2038,0)),"")</f>
        <v/>
      </c>
      <c r="E720" s="119"/>
      <c r="F720" s="111"/>
      <c r="G720" s="105"/>
      <c r="H720" s="165"/>
      <c r="I720" s="166"/>
      <c r="J720" s="167"/>
      <c r="K720" s="103"/>
      <c r="L720" s="103"/>
      <c r="M720" s="103"/>
      <c r="N720" s="103"/>
      <c r="O720" s="113" t="str" cm="1">
        <f t="array" ref="O720">IFERROR(INDEX($D$12:$D$1000,MATCH(0,COUNTIF($O$11:O719,$D$12:$D$1000&amp;"")+IF($D$12:$D$1000="",1,0),0)),"")</f>
        <v/>
      </c>
      <c r="P720" s="114" t="str">
        <f t="shared" si="33"/>
        <v/>
      </c>
      <c r="Q720" s="115" t="str">
        <f t="shared" si="34"/>
        <v/>
      </c>
      <c r="R720" s="15" t="str">
        <f t="shared" si="35"/>
        <v/>
      </c>
      <c r="T720" s="116"/>
      <c r="U720" s="116"/>
      <c r="V720" s="30"/>
    </row>
    <row r="721" spans="2:22">
      <c r="B721" s="105"/>
      <c r="C721" s="102"/>
      <c r="D721" s="100" t="str">
        <f>IFERROR(INDEX('Equipment List'!$B$2:$B$2038,MATCH(E721,'Equipment List'!$A$2:$A$2038,0)),"")</f>
        <v/>
      </c>
      <c r="E721" s="119"/>
      <c r="F721" s="111"/>
      <c r="G721" s="105"/>
      <c r="H721" s="165"/>
      <c r="I721" s="166"/>
      <c r="J721" s="167"/>
      <c r="K721" s="103"/>
      <c r="L721" s="103"/>
      <c r="M721" s="103"/>
      <c r="N721" s="103"/>
      <c r="O721" s="113" t="str" cm="1">
        <f t="array" ref="O721">IFERROR(INDEX($D$12:$D$1000,MATCH(0,COUNTIF($O$11:O720,$D$12:$D$1000&amp;"")+IF($D$12:$D$1000="",1,0),0)),"")</f>
        <v/>
      </c>
      <c r="P721" s="114" t="str">
        <f t="shared" si="33"/>
        <v/>
      </c>
      <c r="Q721" s="115" t="str">
        <f t="shared" si="34"/>
        <v/>
      </c>
      <c r="R721" s="15" t="str">
        <f t="shared" si="35"/>
        <v/>
      </c>
      <c r="T721" s="116"/>
      <c r="U721" s="116"/>
      <c r="V721" s="30"/>
    </row>
    <row r="722" spans="2:22">
      <c r="B722" s="105"/>
      <c r="C722" s="102"/>
      <c r="D722" s="100" t="str">
        <f>IFERROR(INDEX('Equipment List'!$B$2:$B$2038,MATCH(E722,'Equipment List'!$A$2:$A$2038,0)),"")</f>
        <v/>
      </c>
      <c r="E722" s="119"/>
      <c r="F722" s="111"/>
      <c r="G722" s="105"/>
      <c r="H722" s="165"/>
      <c r="I722" s="166"/>
      <c r="J722" s="167"/>
      <c r="K722" s="103"/>
      <c r="L722" s="103"/>
      <c r="M722" s="103"/>
      <c r="N722" s="103"/>
      <c r="O722" s="113" t="str" cm="1">
        <f t="array" ref="O722">IFERROR(INDEX($D$12:$D$1000,MATCH(0,COUNTIF($O$11:O721,$D$12:$D$1000&amp;"")+IF($D$12:$D$1000="",1,0),0)),"")</f>
        <v/>
      </c>
      <c r="P722" s="114" t="str">
        <f t="shared" si="33"/>
        <v/>
      </c>
      <c r="Q722" s="115" t="str">
        <f t="shared" si="34"/>
        <v/>
      </c>
      <c r="R722" s="15" t="str">
        <f t="shared" si="35"/>
        <v/>
      </c>
      <c r="T722" s="116"/>
      <c r="U722" s="116"/>
      <c r="V722" s="30"/>
    </row>
    <row r="723" spans="2:22">
      <c r="B723" s="105"/>
      <c r="C723" s="102"/>
      <c r="D723" s="100" t="str">
        <f>IFERROR(INDEX('Equipment List'!$B$2:$B$2038,MATCH(E723,'Equipment List'!$A$2:$A$2038,0)),"")</f>
        <v/>
      </c>
      <c r="E723" s="119"/>
      <c r="F723" s="111"/>
      <c r="G723" s="105"/>
      <c r="H723" s="165"/>
      <c r="I723" s="166"/>
      <c r="J723" s="167"/>
      <c r="K723" s="103"/>
      <c r="L723" s="103"/>
      <c r="M723" s="103"/>
      <c r="N723" s="103"/>
      <c r="O723" s="113" t="str" cm="1">
        <f t="array" ref="O723">IFERROR(INDEX($D$12:$D$1000,MATCH(0,COUNTIF($O$11:O722,$D$12:$D$1000&amp;"")+IF($D$12:$D$1000="",1,0),0)),"")</f>
        <v/>
      </c>
      <c r="P723" s="114" t="str">
        <f t="shared" si="33"/>
        <v/>
      </c>
      <c r="Q723" s="115" t="str">
        <f t="shared" si="34"/>
        <v/>
      </c>
      <c r="R723" s="15" t="str">
        <f t="shared" si="35"/>
        <v/>
      </c>
      <c r="T723" s="116"/>
      <c r="U723" s="116"/>
      <c r="V723" s="30"/>
    </row>
    <row r="724" spans="2:22">
      <c r="B724" s="105"/>
      <c r="C724" s="102"/>
      <c r="D724" s="100" t="str">
        <f>IFERROR(INDEX('Equipment List'!$B$2:$B$2038,MATCH(E724,'Equipment List'!$A$2:$A$2038,0)),"")</f>
        <v/>
      </c>
      <c r="E724" s="119"/>
      <c r="F724" s="111"/>
      <c r="G724" s="105"/>
      <c r="H724" s="165"/>
      <c r="I724" s="166"/>
      <c r="J724" s="167"/>
      <c r="K724" s="103"/>
      <c r="L724" s="103"/>
      <c r="M724" s="103"/>
      <c r="N724" s="103"/>
      <c r="O724" s="113" t="str" cm="1">
        <f t="array" ref="O724">IFERROR(INDEX($D$12:$D$1000,MATCH(0,COUNTIF($O$11:O723,$D$12:$D$1000&amp;"")+IF($D$12:$D$1000="",1,0),0)),"")</f>
        <v/>
      </c>
      <c r="P724" s="114" t="str">
        <f t="shared" si="33"/>
        <v/>
      </c>
      <c r="Q724" s="115" t="str">
        <f t="shared" si="34"/>
        <v/>
      </c>
      <c r="R724" s="15" t="str">
        <f t="shared" si="35"/>
        <v/>
      </c>
      <c r="T724" s="116"/>
      <c r="U724" s="116"/>
      <c r="V724" s="30"/>
    </row>
    <row r="725" spans="2:22">
      <c r="B725" s="105"/>
      <c r="C725" s="102"/>
      <c r="D725" s="100" t="str">
        <f>IFERROR(INDEX('Equipment List'!$B$2:$B$2038,MATCH(E725,'Equipment List'!$A$2:$A$2038,0)),"")</f>
        <v/>
      </c>
      <c r="E725" s="119"/>
      <c r="F725" s="111"/>
      <c r="G725" s="105"/>
      <c r="H725" s="165"/>
      <c r="I725" s="166"/>
      <c r="J725" s="167"/>
      <c r="K725" s="103"/>
      <c r="L725" s="103"/>
      <c r="M725" s="103"/>
      <c r="N725" s="103"/>
      <c r="O725" s="113" t="str" cm="1">
        <f t="array" ref="O725">IFERROR(INDEX($D$12:$D$1000,MATCH(0,COUNTIF($O$11:O724,$D$12:$D$1000&amp;"")+IF($D$12:$D$1000="",1,0),0)),"")</f>
        <v/>
      </c>
      <c r="P725" s="114" t="str">
        <f t="shared" si="33"/>
        <v/>
      </c>
      <c r="Q725" s="115" t="str">
        <f t="shared" si="34"/>
        <v/>
      </c>
      <c r="R725" s="15" t="str">
        <f t="shared" si="35"/>
        <v/>
      </c>
      <c r="T725" s="116"/>
      <c r="U725" s="116"/>
      <c r="V725" s="30"/>
    </row>
    <row r="726" spans="2:22">
      <c r="B726" s="105"/>
      <c r="C726" s="102"/>
      <c r="D726" s="100" t="str">
        <f>IFERROR(INDEX('Equipment List'!$B$2:$B$2038,MATCH(E726,'Equipment List'!$A$2:$A$2038,0)),"")</f>
        <v/>
      </c>
      <c r="E726" s="119"/>
      <c r="F726" s="111"/>
      <c r="G726" s="105"/>
      <c r="H726" s="165"/>
      <c r="I726" s="166"/>
      <c r="J726" s="167"/>
      <c r="K726" s="103"/>
      <c r="L726" s="103"/>
      <c r="M726" s="103"/>
      <c r="N726" s="103"/>
      <c r="O726" s="113" t="str" cm="1">
        <f t="array" ref="O726">IFERROR(INDEX($D$12:$D$1000,MATCH(0,COUNTIF($O$11:O725,$D$12:$D$1000&amp;"")+IF($D$12:$D$1000="",1,0),0)),"")</f>
        <v/>
      </c>
      <c r="P726" s="114" t="str">
        <f t="shared" si="33"/>
        <v/>
      </c>
      <c r="Q726" s="115" t="str">
        <f t="shared" si="34"/>
        <v/>
      </c>
      <c r="R726" s="15" t="str">
        <f t="shared" si="35"/>
        <v/>
      </c>
      <c r="T726" s="116"/>
      <c r="U726" s="116"/>
      <c r="V726" s="30"/>
    </row>
    <row r="727" spans="2:22">
      <c r="B727" s="105"/>
      <c r="C727" s="102"/>
      <c r="D727" s="100" t="str">
        <f>IFERROR(INDEX('Equipment List'!$B$2:$B$2038,MATCH(E727,'Equipment List'!$A$2:$A$2038,0)),"")</f>
        <v/>
      </c>
      <c r="E727" s="119"/>
      <c r="F727" s="111"/>
      <c r="G727" s="105"/>
      <c r="H727" s="165"/>
      <c r="I727" s="166"/>
      <c r="J727" s="167"/>
      <c r="K727" s="103"/>
      <c r="L727" s="103"/>
      <c r="M727" s="103"/>
      <c r="N727" s="103"/>
      <c r="O727" s="113" t="str" cm="1">
        <f t="array" ref="O727">IFERROR(INDEX($D$12:$D$1000,MATCH(0,COUNTIF($O$11:O726,$D$12:$D$1000&amp;"")+IF($D$12:$D$1000="",1,0),0)),"")</f>
        <v/>
      </c>
      <c r="P727" s="114" t="str">
        <f t="shared" si="33"/>
        <v/>
      </c>
      <c r="Q727" s="115" t="str">
        <f t="shared" si="34"/>
        <v/>
      </c>
      <c r="R727" s="15" t="str">
        <f t="shared" si="35"/>
        <v/>
      </c>
      <c r="T727" s="116"/>
      <c r="U727" s="116"/>
      <c r="V727" s="30"/>
    </row>
    <row r="728" spans="2:22">
      <c r="B728" s="105"/>
      <c r="C728" s="102"/>
      <c r="D728" s="100" t="str">
        <f>IFERROR(INDEX('Equipment List'!$B$2:$B$2038,MATCH(E728,'Equipment List'!$A$2:$A$2038,0)),"")</f>
        <v/>
      </c>
      <c r="E728" s="119"/>
      <c r="F728" s="111"/>
      <c r="G728" s="105"/>
      <c r="H728" s="165"/>
      <c r="I728" s="166"/>
      <c r="J728" s="167"/>
      <c r="K728" s="103"/>
      <c r="L728" s="103"/>
      <c r="M728" s="103"/>
      <c r="N728" s="103"/>
      <c r="O728" s="113" t="str" cm="1">
        <f t="array" ref="O728">IFERROR(INDEX($D$12:$D$1000,MATCH(0,COUNTIF($O$11:O727,$D$12:$D$1000&amp;"")+IF($D$12:$D$1000="",1,0),0)),"")</f>
        <v/>
      </c>
      <c r="P728" s="114" t="str">
        <f t="shared" si="33"/>
        <v/>
      </c>
      <c r="Q728" s="115" t="str">
        <f t="shared" si="34"/>
        <v/>
      </c>
      <c r="R728" s="15" t="str">
        <f t="shared" si="35"/>
        <v/>
      </c>
      <c r="T728" s="116"/>
      <c r="U728" s="116"/>
      <c r="V728" s="30"/>
    </row>
    <row r="729" spans="2:22">
      <c r="B729" s="105"/>
      <c r="C729" s="102"/>
      <c r="D729" s="100" t="str">
        <f>IFERROR(INDEX('Equipment List'!$B$2:$B$2038,MATCH(E729,'Equipment List'!$A$2:$A$2038,0)),"")</f>
        <v/>
      </c>
      <c r="E729" s="119"/>
      <c r="F729" s="111"/>
      <c r="G729" s="105"/>
      <c r="H729" s="165"/>
      <c r="I729" s="166"/>
      <c r="J729" s="167"/>
      <c r="K729" s="103"/>
      <c r="L729" s="103"/>
      <c r="M729" s="103"/>
      <c r="N729" s="103"/>
      <c r="O729" s="113" t="str" cm="1">
        <f t="array" ref="O729">IFERROR(INDEX($D$12:$D$1000,MATCH(0,COUNTIF($O$11:O728,$D$12:$D$1000&amp;"")+IF($D$12:$D$1000="",1,0),0)),"")</f>
        <v/>
      </c>
      <c r="P729" s="114" t="str">
        <f t="shared" si="33"/>
        <v/>
      </c>
      <c r="Q729" s="115" t="str">
        <f t="shared" si="34"/>
        <v/>
      </c>
      <c r="R729" s="15" t="str">
        <f t="shared" si="35"/>
        <v/>
      </c>
      <c r="T729" s="116"/>
      <c r="U729" s="116"/>
      <c r="V729" s="30"/>
    </row>
    <row r="730" spans="2:22">
      <c r="B730" s="105"/>
      <c r="C730" s="102"/>
      <c r="D730" s="100" t="str">
        <f>IFERROR(INDEX('Equipment List'!$B$2:$B$2038,MATCH(E730,'Equipment List'!$A$2:$A$2038,0)),"")</f>
        <v/>
      </c>
      <c r="E730" s="119"/>
      <c r="F730" s="111"/>
      <c r="G730" s="105"/>
      <c r="H730" s="165"/>
      <c r="I730" s="166"/>
      <c r="J730" s="167"/>
      <c r="K730" s="103"/>
      <c r="L730" s="103"/>
      <c r="M730" s="103"/>
      <c r="N730" s="103"/>
      <c r="O730" s="113" t="str" cm="1">
        <f t="array" ref="O730">IFERROR(INDEX($D$12:$D$1000,MATCH(0,COUNTIF($O$11:O729,$D$12:$D$1000&amp;"")+IF($D$12:$D$1000="",1,0),0)),"")</f>
        <v/>
      </c>
      <c r="P730" s="114" t="str">
        <f t="shared" si="33"/>
        <v/>
      </c>
      <c r="Q730" s="115" t="str">
        <f t="shared" si="34"/>
        <v/>
      </c>
      <c r="R730" s="15" t="str">
        <f t="shared" si="35"/>
        <v/>
      </c>
      <c r="T730" s="116"/>
      <c r="U730" s="116"/>
      <c r="V730" s="30"/>
    </row>
    <row r="731" spans="2:22">
      <c r="B731" s="105"/>
      <c r="C731" s="102"/>
      <c r="D731" s="100" t="str">
        <f>IFERROR(INDEX('Equipment List'!$B$2:$B$2038,MATCH(E731,'Equipment List'!$A$2:$A$2038,0)),"")</f>
        <v/>
      </c>
      <c r="E731" s="119"/>
      <c r="F731" s="111"/>
      <c r="G731" s="105"/>
      <c r="H731" s="165"/>
      <c r="I731" s="166"/>
      <c r="J731" s="167"/>
      <c r="K731" s="103"/>
      <c r="L731" s="103"/>
      <c r="M731" s="103"/>
      <c r="N731" s="103"/>
      <c r="O731" s="113" t="str" cm="1">
        <f t="array" ref="O731">IFERROR(INDEX($D$12:$D$1000,MATCH(0,COUNTIF($O$11:O730,$D$12:$D$1000&amp;"")+IF($D$12:$D$1000="",1,0),0)),"")</f>
        <v/>
      </c>
      <c r="P731" s="114" t="str">
        <f t="shared" si="33"/>
        <v/>
      </c>
      <c r="Q731" s="115" t="str">
        <f t="shared" si="34"/>
        <v/>
      </c>
      <c r="R731" s="15" t="str">
        <f t="shared" si="35"/>
        <v/>
      </c>
      <c r="T731" s="116"/>
      <c r="U731" s="116"/>
      <c r="V731" s="30"/>
    </row>
    <row r="732" spans="2:22">
      <c r="B732" s="105"/>
      <c r="C732" s="102"/>
      <c r="D732" s="100" t="str">
        <f>IFERROR(INDEX('Equipment List'!$B$2:$B$2038,MATCH(E732,'Equipment List'!$A$2:$A$2038,0)),"")</f>
        <v/>
      </c>
      <c r="E732" s="119"/>
      <c r="F732" s="111"/>
      <c r="G732" s="105"/>
      <c r="H732" s="165"/>
      <c r="I732" s="166"/>
      <c r="J732" s="167"/>
      <c r="K732" s="103"/>
      <c r="L732" s="103"/>
      <c r="M732" s="103"/>
      <c r="N732" s="103"/>
      <c r="O732" s="113" t="str" cm="1">
        <f t="array" ref="O732">IFERROR(INDEX($D$12:$D$1000,MATCH(0,COUNTIF($O$11:O731,$D$12:$D$1000&amp;"")+IF($D$12:$D$1000="",1,0),0)),"")</f>
        <v/>
      </c>
      <c r="P732" s="114" t="str">
        <f t="shared" si="33"/>
        <v/>
      </c>
      <c r="Q732" s="115" t="str">
        <f t="shared" si="34"/>
        <v/>
      </c>
      <c r="R732" s="15" t="str">
        <f t="shared" si="35"/>
        <v/>
      </c>
      <c r="T732" s="116"/>
      <c r="U732" s="116"/>
      <c r="V732" s="30"/>
    </row>
    <row r="733" spans="2:22">
      <c r="B733" s="105"/>
      <c r="C733" s="102"/>
      <c r="D733" s="100" t="str">
        <f>IFERROR(INDEX('Equipment List'!$B$2:$B$2038,MATCH(E733,'Equipment List'!$A$2:$A$2038,0)),"")</f>
        <v/>
      </c>
      <c r="E733" s="119"/>
      <c r="F733" s="111"/>
      <c r="G733" s="105"/>
      <c r="H733" s="165"/>
      <c r="I733" s="166"/>
      <c r="J733" s="167"/>
      <c r="K733" s="103"/>
      <c r="L733" s="103"/>
      <c r="M733" s="103"/>
      <c r="N733" s="103"/>
      <c r="O733" s="113" t="str" cm="1">
        <f t="array" ref="O733">IFERROR(INDEX($D$12:$D$1000,MATCH(0,COUNTIF($O$11:O732,$D$12:$D$1000&amp;"")+IF($D$12:$D$1000="",1,0),0)),"")</f>
        <v/>
      </c>
      <c r="P733" s="114" t="str">
        <f t="shared" si="33"/>
        <v/>
      </c>
      <c r="Q733" s="115" t="str">
        <f t="shared" si="34"/>
        <v/>
      </c>
      <c r="R733" s="15" t="str">
        <f t="shared" si="35"/>
        <v/>
      </c>
      <c r="T733" s="116"/>
      <c r="U733" s="116"/>
      <c r="V733" s="30"/>
    </row>
    <row r="734" spans="2:22">
      <c r="B734" s="105"/>
      <c r="C734" s="102"/>
      <c r="D734" s="100" t="str">
        <f>IFERROR(INDEX('Equipment List'!$B$2:$B$2038,MATCH(E734,'Equipment List'!$A$2:$A$2038,0)),"")</f>
        <v/>
      </c>
      <c r="E734" s="119"/>
      <c r="F734" s="111"/>
      <c r="G734" s="105"/>
      <c r="H734" s="165"/>
      <c r="I734" s="166"/>
      <c r="J734" s="167"/>
      <c r="K734" s="103"/>
      <c r="L734" s="103"/>
      <c r="M734" s="103"/>
      <c r="N734" s="103"/>
      <c r="O734" s="113" t="str" cm="1">
        <f t="array" ref="O734">IFERROR(INDEX($D$12:$D$1000,MATCH(0,COUNTIF($O$11:O733,$D$12:$D$1000&amp;"")+IF($D$12:$D$1000="",1,0),0)),"")</f>
        <v/>
      </c>
      <c r="P734" s="114" t="str">
        <f t="shared" si="33"/>
        <v/>
      </c>
      <c r="Q734" s="115" t="str">
        <f t="shared" si="34"/>
        <v/>
      </c>
      <c r="R734" s="15" t="str">
        <f t="shared" si="35"/>
        <v/>
      </c>
      <c r="T734" s="116"/>
      <c r="U734" s="116"/>
      <c r="V734" s="30"/>
    </row>
    <row r="735" spans="2:22">
      <c r="B735" s="105"/>
      <c r="C735" s="102"/>
      <c r="D735" s="100" t="str">
        <f>IFERROR(INDEX('Equipment List'!$B$2:$B$2038,MATCH(E735,'Equipment List'!$A$2:$A$2038,0)),"")</f>
        <v/>
      </c>
      <c r="E735" s="119"/>
      <c r="F735" s="111"/>
      <c r="G735" s="105"/>
      <c r="H735" s="165"/>
      <c r="I735" s="166"/>
      <c r="J735" s="167"/>
      <c r="K735" s="103"/>
      <c r="L735" s="103"/>
      <c r="M735" s="103"/>
      <c r="N735" s="103"/>
      <c r="O735" s="113" t="str" cm="1">
        <f t="array" ref="O735">IFERROR(INDEX($D$12:$D$1000,MATCH(0,COUNTIF($O$11:O734,$D$12:$D$1000&amp;"")+IF($D$12:$D$1000="",1,0),0)),"")</f>
        <v/>
      </c>
      <c r="P735" s="114" t="str">
        <f t="shared" si="33"/>
        <v/>
      </c>
      <c r="Q735" s="115" t="str">
        <f t="shared" si="34"/>
        <v/>
      </c>
      <c r="R735" s="15" t="str">
        <f t="shared" si="35"/>
        <v/>
      </c>
      <c r="T735" s="116"/>
      <c r="U735" s="116"/>
      <c r="V735" s="30"/>
    </row>
    <row r="736" spans="2:22">
      <c r="B736" s="105"/>
      <c r="C736" s="102"/>
      <c r="D736" s="100" t="str">
        <f>IFERROR(INDEX('Equipment List'!$B$2:$B$2038,MATCH(E736,'Equipment List'!$A$2:$A$2038,0)),"")</f>
        <v/>
      </c>
      <c r="E736" s="119"/>
      <c r="F736" s="111"/>
      <c r="G736" s="105"/>
      <c r="H736" s="165"/>
      <c r="I736" s="166"/>
      <c r="J736" s="167"/>
      <c r="K736" s="103"/>
      <c r="L736" s="103"/>
      <c r="M736" s="103"/>
      <c r="N736" s="103"/>
      <c r="O736" s="113" t="str" cm="1">
        <f t="array" ref="O736">IFERROR(INDEX($D$12:$D$1000,MATCH(0,COUNTIF($O$11:O735,$D$12:$D$1000&amp;"")+IF($D$12:$D$1000="",1,0),0)),"")</f>
        <v/>
      </c>
      <c r="P736" s="114" t="str">
        <f t="shared" si="33"/>
        <v/>
      </c>
      <c r="Q736" s="115" t="str">
        <f t="shared" si="34"/>
        <v/>
      </c>
      <c r="R736" s="15" t="str">
        <f t="shared" si="35"/>
        <v/>
      </c>
      <c r="T736" s="116"/>
      <c r="U736" s="116"/>
      <c r="V736" s="30"/>
    </row>
    <row r="737" spans="2:22">
      <c r="B737" s="105"/>
      <c r="C737" s="102"/>
      <c r="D737" s="100" t="str">
        <f>IFERROR(INDEX('Equipment List'!$B$2:$B$2038,MATCH(E737,'Equipment List'!$A$2:$A$2038,0)),"")</f>
        <v/>
      </c>
      <c r="E737" s="119"/>
      <c r="F737" s="111"/>
      <c r="G737" s="105"/>
      <c r="H737" s="165"/>
      <c r="I737" s="166"/>
      <c r="J737" s="167"/>
      <c r="K737" s="103"/>
      <c r="L737" s="103"/>
      <c r="M737" s="103"/>
      <c r="N737" s="103"/>
      <c r="O737" s="113" t="str" cm="1">
        <f t="array" ref="O737">IFERROR(INDEX($D$12:$D$1000,MATCH(0,COUNTIF($O$11:O736,$D$12:$D$1000&amp;"")+IF($D$12:$D$1000="",1,0),0)),"")</f>
        <v/>
      </c>
      <c r="P737" s="114" t="str">
        <f t="shared" si="33"/>
        <v/>
      </c>
      <c r="Q737" s="115" t="str">
        <f t="shared" si="34"/>
        <v/>
      </c>
      <c r="R737" s="15" t="str">
        <f t="shared" si="35"/>
        <v/>
      </c>
      <c r="T737" s="116"/>
      <c r="U737" s="116"/>
      <c r="V737" s="30"/>
    </row>
    <row r="738" spans="2:22">
      <c r="B738" s="105"/>
      <c r="C738" s="102"/>
      <c r="D738" s="100" t="str">
        <f>IFERROR(INDEX('Equipment List'!$B$2:$B$2038,MATCH(E738,'Equipment List'!$A$2:$A$2038,0)),"")</f>
        <v/>
      </c>
      <c r="E738" s="119"/>
      <c r="F738" s="111"/>
      <c r="G738" s="105"/>
      <c r="H738" s="165"/>
      <c r="I738" s="166"/>
      <c r="J738" s="167"/>
      <c r="K738" s="103"/>
      <c r="L738" s="103"/>
      <c r="M738" s="103"/>
      <c r="N738" s="103"/>
      <c r="O738" s="113" t="str" cm="1">
        <f t="array" ref="O738">IFERROR(INDEX($D$12:$D$1000,MATCH(0,COUNTIF($O$11:O737,$D$12:$D$1000&amp;"")+IF($D$12:$D$1000="",1,0),0)),"")</f>
        <v/>
      </c>
      <c r="P738" s="114" t="str">
        <f t="shared" si="33"/>
        <v/>
      </c>
      <c r="Q738" s="115" t="str">
        <f t="shared" si="34"/>
        <v/>
      </c>
      <c r="R738" s="15" t="str">
        <f t="shared" si="35"/>
        <v/>
      </c>
      <c r="T738" s="116"/>
      <c r="U738" s="116"/>
      <c r="V738" s="30"/>
    </row>
    <row r="739" spans="2:22">
      <c r="B739" s="105"/>
      <c r="C739" s="102"/>
      <c r="D739" s="100" t="str">
        <f>IFERROR(INDEX('Equipment List'!$B$2:$B$2038,MATCH(E739,'Equipment List'!$A$2:$A$2038,0)),"")</f>
        <v/>
      </c>
      <c r="E739" s="119"/>
      <c r="F739" s="111"/>
      <c r="G739" s="105"/>
      <c r="H739" s="165"/>
      <c r="I739" s="166"/>
      <c r="J739" s="167"/>
      <c r="K739" s="103"/>
      <c r="L739" s="103"/>
      <c r="M739" s="103"/>
      <c r="N739" s="103"/>
      <c r="O739" s="113" t="str" cm="1">
        <f t="array" ref="O739">IFERROR(INDEX($D$12:$D$1000,MATCH(0,COUNTIF($O$11:O738,$D$12:$D$1000&amp;"")+IF($D$12:$D$1000="",1,0),0)),"")</f>
        <v/>
      </c>
      <c r="P739" s="114" t="str">
        <f t="shared" si="33"/>
        <v/>
      </c>
      <c r="Q739" s="115" t="str">
        <f t="shared" si="34"/>
        <v/>
      </c>
      <c r="R739" s="15" t="str">
        <f t="shared" si="35"/>
        <v/>
      </c>
      <c r="T739" s="116"/>
      <c r="U739" s="116"/>
      <c r="V739" s="30"/>
    </row>
    <row r="740" spans="2:22">
      <c r="B740" s="105"/>
      <c r="C740" s="102"/>
      <c r="D740" s="100" t="str">
        <f>IFERROR(INDEX('Equipment List'!$B$2:$B$2038,MATCH(E740,'Equipment List'!$A$2:$A$2038,0)),"")</f>
        <v/>
      </c>
      <c r="E740" s="119"/>
      <c r="F740" s="111"/>
      <c r="G740" s="105"/>
      <c r="H740" s="165"/>
      <c r="I740" s="166"/>
      <c r="J740" s="167"/>
      <c r="K740" s="103"/>
      <c r="L740" s="103"/>
      <c r="M740" s="103"/>
      <c r="N740" s="103"/>
      <c r="O740" s="113" t="str" cm="1">
        <f t="array" ref="O740">IFERROR(INDEX($D$12:$D$1000,MATCH(0,COUNTIF($O$11:O739,$D$12:$D$1000&amp;"")+IF($D$12:$D$1000="",1,0),0)),"")</f>
        <v/>
      </c>
      <c r="P740" s="114" t="str">
        <f t="shared" si="33"/>
        <v/>
      </c>
      <c r="Q740" s="115" t="str">
        <f t="shared" si="34"/>
        <v/>
      </c>
      <c r="R740" s="15" t="str">
        <f t="shared" si="35"/>
        <v/>
      </c>
      <c r="T740" s="116"/>
      <c r="U740" s="116"/>
      <c r="V740" s="30"/>
    </row>
    <row r="741" spans="2:22">
      <c r="B741" s="105"/>
      <c r="C741" s="102"/>
      <c r="D741" s="100" t="str">
        <f>IFERROR(INDEX('Equipment List'!$B$2:$B$2038,MATCH(E741,'Equipment List'!$A$2:$A$2038,0)),"")</f>
        <v/>
      </c>
      <c r="E741" s="119"/>
      <c r="F741" s="111"/>
      <c r="G741" s="105"/>
      <c r="H741" s="165"/>
      <c r="I741" s="166"/>
      <c r="J741" s="167"/>
      <c r="K741" s="103"/>
      <c r="L741" s="103"/>
      <c r="M741" s="103"/>
      <c r="N741" s="103"/>
      <c r="O741" s="113" t="str" cm="1">
        <f t="array" ref="O741">IFERROR(INDEX($D$12:$D$1000,MATCH(0,COUNTIF($O$11:O740,$D$12:$D$1000&amp;"")+IF($D$12:$D$1000="",1,0),0)),"")</f>
        <v/>
      </c>
      <c r="P741" s="114" t="str">
        <f t="shared" si="33"/>
        <v/>
      </c>
      <c r="Q741" s="115" t="str">
        <f t="shared" si="34"/>
        <v/>
      </c>
      <c r="R741" s="15" t="str">
        <f t="shared" si="35"/>
        <v/>
      </c>
      <c r="T741" s="116"/>
      <c r="U741" s="116"/>
      <c r="V741" s="30"/>
    </row>
    <row r="742" spans="2:22">
      <c r="B742" s="105"/>
      <c r="C742" s="102"/>
      <c r="D742" s="100" t="str">
        <f>IFERROR(INDEX('Equipment List'!$B$2:$B$2038,MATCH(E742,'Equipment List'!$A$2:$A$2038,0)),"")</f>
        <v/>
      </c>
      <c r="E742" s="119"/>
      <c r="F742" s="111"/>
      <c r="G742" s="105"/>
      <c r="H742" s="165"/>
      <c r="I742" s="166"/>
      <c r="J742" s="167"/>
      <c r="K742" s="103"/>
      <c r="L742" s="103"/>
      <c r="M742" s="103"/>
      <c r="N742" s="103"/>
      <c r="O742" s="113" t="str" cm="1">
        <f t="array" ref="O742">IFERROR(INDEX($D$12:$D$1000,MATCH(0,COUNTIF($O$11:O741,$D$12:$D$1000&amp;"")+IF($D$12:$D$1000="",1,0),0)),"")</f>
        <v/>
      </c>
      <c r="P742" s="114" t="str">
        <f t="shared" si="33"/>
        <v/>
      </c>
      <c r="Q742" s="115" t="str">
        <f t="shared" si="34"/>
        <v/>
      </c>
      <c r="R742" s="15" t="str">
        <f t="shared" si="35"/>
        <v/>
      </c>
      <c r="T742" s="116"/>
      <c r="U742" s="116"/>
      <c r="V742" s="30"/>
    </row>
    <row r="743" spans="2:22">
      <c r="B743" s="105"/>
      <c r="C743" s="102"/>
      <c r="D743" s="100" t="str">
        <f>IFERROR(INDEX('Equipment List'!$B$2:$B$2038,MATCH(E743,'Equipment List'!$A$2:$A$2038,0)),"")</f>
        <v/>
      </c>
      <c r="E743" s="119"/>
      <c r="F743" s="111"/>
      <c r="G743" s="105"/>
      <c r="H743" s="165"/>
      <c r="I743" s="166"/>
      <c r="J743" s="167"/>
      <c r="K743" s="103"/>
      <c r="L743" s="103"/>
      <c r="M743" s="103"/>
      <c r="N743" s="103"/>
      <c r="O743" s="113" t="str" cm="1">
        <f t="array" ref="O743">IFERROR(INDEX($D$12:$D$1000,MATCH(0,COUNTIF($O$11:O742,$D$12:$D$1000&amp;"")+IF($D$12:$D$1000="",1,0),0)),"")</f>
        <v/>
      </c>
      <c r="P743" s="114" t="str">
        <f t="shared" si="33"/>
        <v/>
      </c>
      <c r="Q743" s="115" t="str">
        <f t="shared" si="34"/>
        <v/>
      </c>
      <c r="R743" s="15" t="str">
        <f t="shared" si="35"/>
        <v/>
      </c>
      <c r="T743" s="116"/>
      <c r="U743" s="116"/>
      <c r="V743" s="30"/>
    </row>
    <row r="744" spans="2:22">
      <c r="B744" s="105"/>
      <c r="C744" s="102"/>
      <c r="D744" s="100" t="str">
        <f>IFERROR(INDEX('Equipment List'!$B$2:$B$2038,MATCH(E744,'Equipment List'!$A$2:$A$2038,0)),"")</f>
        <v/>
      </c>
      <c r="E744" s="119"/>
      <c r="F744" s="111"/>
      <c r="G744" s="105"/>
      <c r="H744" s="165"/>
      <c r="I744" s="166"/>
      <c r="J744" s="167"/>
      <c r="K744" s="103"/>
      <c r="L744" s="103"/>
      <c r="M744" s="103"/>
      <c r="N744" s="103"/>
      <c r="O744" s="113" t="str" cm="1">
        <f t="array" ref="O744">IFERROR(INDEX($D$12:$D$1000,MATCH(0,COUNTIF($O$11:O743,$D$12:$D$1000&amp;"")+IF($D$12:$D$1000="",1,0),0)),"")</f>
        <v/>
      </c>
      <c r="P744" s="114" t="str">
        <f t="shared" si="33"/>
        <v/>
      </c>
      <c r="Q744" s="115" t="str">
        <f t="shared" si="34"/>
        <v/>
      </c>
      <c r="R744" s="15" t="str">
        <f t="shared" si="35"/>
        <v/>
      </c>
      <c r="T744" s="116"/>
      <c r="U744" s="116"/>
      <c r="V744" s="30"/>
    </row>
    <row r="745" spans="2:22">
      <c r="B745" s="105"/>
      <c r="C745" s="102"/>
      <c r="D745" s="100" t="str">
        <f>IFERROR(INDEX('Equipment List'!$B$2:$B$2038,MATCH(E745,'Equipment List'!$A$2:$A$2038,0)),"")</f>
        <v/>
      </c>
      <c r="E745" s="119"/>
      <c r="F745" s="111"/>
      <c r="G745" s="105"/>
      <c r="H745" s="165"/>
      <c r="I745" s="166"/>
      <c r="J745" s="167"/>
      <c r="K745" s="103"/>
      <c r="L745" s="103"/>
      <c r="M745" s="103"/>
      <c r="N745" s="103"/>
      <c r="O745" s="113" t="str" cm="1">
        <f t="array" ref="O745">IFERROR(INDEX($D$12:$D$1000,MATCH(0,COUNTIF($O$11:O744,$D$12:$D$1000&amp;"")+IF($D$12:$D$1000="",1,0),0)),"")</f>
        <v/>
      </c>
      <c r="P745" s="114" t="str">
        <f t="shared" si="33"/>
        <v/>
      </c>
      <c r="Q745" s="115" t="str">
        <f t="shared" si="34"/>
        <v/>
      </c>
      <c r="R745" s="15" t="str">
        <f t="shared" si="35"/>
        <v/>
      </c>
      <c r="T745" s="116"/>
      <c r="U745" s="116"/>
      <c r="V745" s="30"/>
    </row>
    <row r="746" spans="2:22">
      <c r="B746" s="105"/>
      <c r="C746" s="102"/>
      <c r="D746" s="100" t="str">
        <f>IFERROR(INDEX('Equipment List'!$B$2:$B$2038,MATCH(E746,'Equipment List'!$A$2:$A$2038,0)),"")</f>
        <v/>
      </c>
      <c r="E746" s="119"/>
      <c r="F746" s="111"/>
      <c r="G746" s="105"/>
      <c r="H746" s="165"/>
      <c r="I746" s="166"/>
      <c r="J746" s="167"/>
      <c r="K746" s="103"/>
      <c r="L746" s="103"/>
      <c r="M746" s="103"/>
      <c r="N746" s="103"/>
      <c r="O746" s="113" t="str" cm="1">
        <f t="array" ref="O746">IFERROR(INDEX($D$12:$D$1000,MATCH(0,COUNTIF($O$11:O745,$D$12:$D$1000&amp;"")+IF($D$12:$D$1000="",1,0),0)),"")</f>
        <v/>
      </c>
      <c r="P746" s="114" t="str">
        <f t="shared" si="33"/>
        <v/>
      </c>
      <c r="Q746" s="115" t="str">
        <f t="shared" si="34"/>
        <v/>
      </c>
      <c r="R746" s="15" t="str">
        <f t="shared" si="35"/>
        <v/>
      </c>
      <c r="T746" s="116"/>
      <c r="U746" s="116"/>
      <c r="V746" s="30"/>
    </row>
    <row r="747" spans="2:22">
      <c r="B747" s="105"/>
      <c r="C747" s="102"/>
      <c r="D747" s="100" t="str">
        <f>IFERROR(INDEX('Equipment List'!$B$2:$B$2038,MATCH(E747,'Equipment List'!$A$2:$A$2038,0)),"")</f>
        <v/>
      </c>
      <c r="E747" s="119"/>
      <c r="F747" s="111"/>
      <c r="G747" s="105"/>
      <c r="H747" s="165"/>
      <c r="I747" s="166"/>
      <c r="J747" s="167"/>
      <c r="K747" s="103"/>
      <c r="L747" s="103"/>
      <c r="M747" s="103"/>
      <c r="N747" s="103"/>
      <c r="O747" s="113" t="str" cm="1">
        <f t="array" ref="O747">IFERROR(INDEX($D$12:$D$1000,MATCH(0,COUNTIF($O$11:O746,$D$12:$D$1000&amp;"")+IF($D$12:$D$1000="",1,0),0)),"")</f>
        <v/>
      </c>
      <c r="P747" s="114" t="str">
        <f t="shared" si="33"/>
        <v/>
      </c>
      <c r="Q747" s="115" t="str">
        <f t="shared" si="34"/>
        <v/>
      </c>
      <c r="R747" s="15" t="str">
        <f t="shared" si="35"/>
        <v/>
      </c>
      <c r="T747" s="116"/>
      <c r="U747" s="116"/>
      <c r="V747" s="30"/>
    </row>
    <row r="748" spans="2:22">
      <c r="B748" s="105"/>
      <c r="C748" s="102"/>
      <c r="D748" s="100" t="str">
        <f>IFERROR(INDEX('Equipment List'!$B$2:$B$2038,MATCH(E748,'Equipment List'!$A$2:$A$2038,0)),"")</f>
        <v/>
      </c>
      <c r="E748" s="119"/>
      <c r="F748" s="111"/>
      <c r="G748" s="105"/>
      <c r="H748" s="165"/>
      <c r="I748" s="166"/>
      <c r="J748" s="167"/>
      <c r="K748" s="103"/>
      <c r="L748" s="103"/>
      <c r="M748" s="103"/>
      <c r="N748" s="103"/>
      <c r="O748" s="113" t="str" cm="1">
        <f t="array" ref="O748">IFERROR(INDEX($D$12:$D$1000,MATCH(0,COUNTIF($O$11:O747,$D$12:$D$1000&amp;"")+IF($D$12:$D$1000="",1,0),0)),"")</f>
        <v/>
      </c>
      <c r="P748" s="114" t="str">
        <f t="shared" si="33"/>
        <v/>
      </c>
      <c r="Q748" s="115" t="str">
        <f t="shared" si="34"/>
        <v/>
      </c>
      <c r="R748" s="15" t="str">
        <f t="shared" si="35"/>
        <v/>
      </c>
      <c r="T748" s="116"/>
      <c r="U748" s="116"/>
      <c r="V748" s="30"/>
    </row>
    <row r="749" spans="2:22">
      <c r="B749" s="105"/>
      <c r="C749" s="102"/>
      <c r="D749" s="100" t="str">
        <f>IFERROR(INDEX('Equipment List'!$B$2:$B$2038,MATCH(E749,'Equipment List'!$A$2:$A$2038,0)),"")</f>
        <v/>
      </c>
      <c r="E749" s="119"/>
      <c r="F749" s="111"/>
      <c r="G749" s="105"/>
      <c r="H749" s="165"/>
      <c r="I749" s="166"/>
      <c r="J749" s="167"/>
      <c r="K749" s="103"/>
      <c r="L749" s="103"/>
      <c r="M749" s="103"/>
      <c r="N749" s="103"/>
      <c r="O749" s="113" t="str" cm="1">
        <f t="array" ref="O749">IFERROR(INDEX($D$12:$D$1000,MATCH(0,COUNTIF($O$11:O748,$D$12:$D$1000&amp;"")+IF($D$12:$D$1000="",1,0),0)),"")</f>
        <v/>
      </c>
      <c r="P749" s="114" t="str">
        <f t="shared" si="33"/>
        <v/>
      </c>
      <c r="Q749" s="115" t="str">
        <f t="shared" si="34"/>
        <v/>
      </c>
      <c r="R749" s="15" t="str">
        <f t="shared" si="35"/>
        <v/>
      </c>
      <c r="T749" s="116"/>
      <c r="U749" s="116"/>
      <c r="V749" s="30"/>
    </row>
    <row r="750" spans="2:22">
      <c r="B750" s="105"/>
      <c r="C750" s="102"/>
      <c r="D750" s="100" t="str">
        <f>IFERROR(INDEX('Equipment List'!$B$2:$B$2038,MATCH(E750,'Equipment List'!$A$2:$A$2038,0)),"")</f>
        <v/>
      </c>
      <c r="E750" s="119"/>
      <c r="F750" s="111"/>
      <c r="G750" s="105"/>
      <c r="H750" s="165"/>
      <c r="I750" s="166"/>
      <c r="J750" s="167"/>
      <c r="K750" s="103"/>
      <c r="L750" s="103"/>
      <c r="M750" s="103"/>
      <c r="N750" s="103"/>
      <c r="O750" s="113" t="str" cm="1">
        <f t="array" ref="O750">IFERROR(INDEX($D$12:$D$1000,MATCH(0,COUNTIF($O$11:O749,$D$12:$D$1000&amp;"")+IF($D$12:$D$1000="",1,0),0)),"")</f>
        <v/>
      </c>
      <c r="P750" s="114" t="str">
        <f t="shared" si="33"/>
        <v/>
      </c>
      <c r="Q750" s="115" t="str">
        <f t="shared" si="34"/>
        <v/>
      </c>
      <c r="R750" s="15" t="str">
        <f t="shared" si="35"/>
        <v/>
      </c>
      <c r="T750" s="116"/>
      <c r="U750" s="116"/>
      <c r="V750" s="30"/>
    </row>
    <row r="751" spans="2:22">
      <c r="B751" s="105"/>
      <c r="C751" s="102"/>
      <c r="D751" s="100" t="str">
        <f>IFERROR(INDEX('Equipment List'!$B$2:$B$2038,MATCH(E751,'Equipment List'!$A$2:$A$2038,0)),"")</f>
        <v/>
      </c>
      <c r="E751" s="119"/>
      <c r="F751" s="111"/>
      <c r="G751" s="105"/>
      <c r="H751" s="165"/>
      <c r="I751" s="166"/>
      <c r="J751" s="167"/>
      <c r="K751" s="103"/>
      <c r="L751" s="103"/>
      <c r="M751" s="103"/>
      <c r="N751" s="103"/>
      <c r="O751" s="113" t="str" cm="1">
        <f t="array" ref="O751">IFERROR(INDEX($D$12:$D$1000,MATCH(0,COUNTIF($O$11:O750,$D$12:$D$1000&amp;"")+IF($D$12:$D$1000="",1,0),0)),"")</f>
        <v/>
      </c>
      <c r="P751" s="114" t="str">
        <f t="shared" si="33"/>
        <v/>
      </c>
      <c r="Q751" s="115" t="str">
        <f t="shared" si="34"/>
        <v/>
      </c>
      <c r="R751" s="15" t="str">
        <f t="shared" si="35"/>
        <v/>
      </c>
      <c r="T751" s="116"/>
      <c r="U751" s="116"/>
      <c r="V751" s="30"/>
    </row>
    <row r="752" spans="2:22">
      <c r="B752" s="105"/>
      <c r="C752" s="102"/>
      <c r="D752" s="100" t="str">
        <f>IFERROR(INDEX('Equipment List'!$B$2:$B$2038,MATCH(E752,'Equipment List'!$A$2:$A$2038,0)),"")</f>
        <v/>
      </c>
      <c r="E752" s="119"/>
      <c r="F752" s="111"/>
      <c r="G752" s="105"/>
      <c r="H752" s="165"/>
      <c r="I752" s="166"/>
      <c r="J752" s="167"/>
      <c r="K752" s="103"/>
      <c r="L752" s="103"/>
      <c r="M752" s="103"/>
      <c r="N752" s="103"/>
      <c r="O752" s="113" t="str" cm="1">
        <f t="array" ref="O752">IFERROR(INDEX($D$12:$D$1000,MATCH(0,COUNTIF($O$11:O751,$D$12:$D$1000&amp;"")+IF($D$12:$D$1000="",1,0),0)),"")</f>
        <v/>
      </c>
      <c r="P752" s="114" t="str">
        <f t="shared" si="33"/>
        <v/>
      </c>
      <c r="Q752" s="115" t="str">
        <f t="shared" si="34"/>
        <v/>
      </c>
      <c r="R752" s="15" t="str">
        <f t="shared" si="35"/>
        <v/>
      </c>
      <c r="T752" s="116"/>
      <c r="U752" s="116"/>
      <c r="V752" s="30"/>
    </row>
    <row r="753" spans="2:22">
      <c r="B753" s="105"/>
      <c r="C753" s="102"/>
      <c r="D753" s="100" t="str">
        <f>IFERROR(INDEX('Equipment List'!$B$2:$B$2038,MATCH(E753,'Equipment List'!$A$2:$A$2038,0)),"")</f>
        <v/>
      </c>
      <c r="E753" s="119"/>
      <c r="F753" s="111"/>
      <c r="G753" s="105"/>
      <c r="H753" s="165"/>
      <c r="I753" s="166"/>
      <c r="J753" s="167"/>
      <c r="K753" s="103"/>
      <c r="L753" s="103"/>
      <c r="M753" s="103"/>
      <c r="N753" s="103"/>
      <c r="O753" s="113" t="str" cm="1">
        <f t="array" ref="O753">IFERROR(INDEX($D$12:$D$1000,MATCH(0,COUNTIF($O$11:O752,$D$12:$D$1000&amp;"")+IF($D$12:$D$1000="",1,0),0)),"")</f>
        <v/>
      </c>
      <c r="P753" s="114" t="str">
        <f t="shared" si="33"/>
        <v/>
      </c>
      <c r="Q753" s="115" t="str">
        <f t="shared" si="34"/>
        <v/>
      </c>
      <c r="R753" s="15" t="str">
        <f t="shared" si="35"/>
        <v/>
      </c>
      <c r="T753" s="116"/>
      <c r="U753" s="116"/>
      <c r="V753" s="30"/>
    </row>
    <row r="754" spans="2:22">
      <c r="B754" s="105"/>
      <c r="C754" s="102"/>
      <c r="D754" s="100" t="str">
        <f>IFERROR(INDEX('Equipment List'!$B$2:$B$2038,MATCH(E754,'Equipment List'!$A$2:$A$2038,0)),"")</f>
        <v/>
      </c>
      <c r="E754" s="119"/>
      <c r="F754" s="111"/>
      <c r="G754" s="105"/>
      <c r="H754" s="165"/>
      <c r="I754" s="166"/>
      <c r="J754" s="167"/>
      <c r="K754" s="103"/>
      <c r="L754" s="103"/>
      <c r="M754" s="103"/>
      <c r="N754" s="103"/>
      <c r="O754" s="113" t="str" cm="1">
        <f t="array" ref="O754">IFERROR(INDEX($D$12:$D$1000,MATCH(0,COUNTIF($O$11:O753,$D$12:$D$1000&amp;"")+IF($D$12:$D$1000="",1,0),0)),"")</f>
        <v/>
      </c>
      <c r="P754" s="114" t="str">
        <f t="shared" si="33"/>
        <v/>
      </c>
      <c r="Q754" s="115" t="str">
        <f t="shared" si="34"/>
        <v/>
      </c>
      <c r="R754" s="15" t="str">
        <f t="shared" si="35"/>
        <v/>
      </c>
      <c r="T754" s="116"/>
      <c r="U754" s="116"/>
      <c r="V754" s="30"/>
    </row>
    <row r="755" spans="2:22">
      <c r="B755" s="105"/>
      <c r="C755" s="102"/>
      <c r="D755" s="100" t="str">
        <f>IFERROR(INDEX('Equipment List'!$B$2:$B$2038,MATCH(E755,'Equipment List'!$A$2:$A$2038,0)),"")</f>
        <v/>
      </c>
      <c r="E755" s="119"/>
      <c r="F755" s="111"/>
      <c r="G755" s="105"/>
      <c r="H755" s="165"/>
      <c r="I755" s="166"/>
      <c r="J755" s="167"/>
      <c r="K755" s="103"/>
      <c r="L755" s="103"/>
      <c r="M755" s="103"/>
      <c r="N755" s="103"/>
      <c r="O755" s="113" t="str" cm="1">
        <f t="array" ref="O755">IFERROR(INDEX($D$12:$D$1000,MATCH(0,COUNTIF($O$11:O754,$D$12:$D$1000&amp;"")+IF($D$12:$D$1000="",1,0),0)),"")</f>
        <v/>
      </c>
      <c r="P755" s="114" t="str">
        <f t="shared" si="33"/>
        <v/>
      </c>
      <c r="Q755" s="115" t="str">
        <f t="shared" si="34"/>
        <v/>
      </c>
      <c r="R755" s="15" t="str">
        <f t="shared" si="35"/>
        <v/>
      </c>
      <c r="T755" s="116"/>
      <c r="U755" s="116"/>
      <c r="V755" s="30"/>
    </row>
    <row r="756" spans="2:22">
      <c r="B756" s="105"/>
      <c r="C756" s="102"/>
      <c r="D756" s="100" t="str">
        <f>IFERROR(INDEX('Equipment List'!$B$2:$B$2038,MATCH(E756,'Equipment List'!$A$2:$A$2038,0)),"")</f>
        <v/>
      </c>
      <c r="E756" s="119"/>
      <c r="F756" s="111"/>
      <c r="G756" s="105"/>
      <c r="H756" s="165"/>
      <c r="I756" s="166"/>
      <c r="J756" s="167"/>
      <c r="K756" s="103"/>
      <c r="L756" s="103"/>
      <c r="M756" s="103"/>
      <c r="N756" s="103"/>
      <c r="O756" s="113" t="str" cm="1">
        <f t="array" ref="O756">IFERROR(INDEX($D$12:$D$1000,MATCH(0,COUNTIF($O$11:O755,$D$12:$D$1000&amp;"")+IF($D$12:$D$1000="",1,0),0)),"")</f>
        <v/>
      </c>
      <c r="P756" s="114" t="str">
        <f t="shared" si="33"/>
        <v/>
      </c>
      <c r="Q756" s="115" t="str">
        <f t="shared" si="34"/>
        <v/>
      </c>
      <c r="R756" s="15" t="str">
        <f t="shared" si="35"/>
        <v/>
      </c>
      <c r="T756" s="116"/>
      <c r="U756" s="116"/>
      <c r="V756" s="30"/>
    </row>
    <row r="757" spans="2:22">
      <c r="B757" s="105"/>
      <c r="C757" s="102"/>
      <c r="D757" s="100" t="str">
        <f>IFERROR(INDEX('Equipment List'!$B$2:$B$2038,MATCH(E757,'Equipment List'!$A$2:$A$2038,0)),"")</f>
        <v/>
      </c>
      <c r="E757" s="119"/>
      <c r="F757" s="111"/>
      <c r="G757" s="105"/>
      <c r="H757" s="165"/>
      <c r="I757" s="166"/>
      <c r="J757" s="167"/>
      <c r="K757" s="103"/>
      <c r="L757" s="103"/>
      <c r="M757" s="103"/>
      <c r="N757" s="103"/>
      <c r="O757" s="113" t="str" cm="1">
        <f t="array" ref="O757">IFERROR(INDEX($D$12:$D$1000,MATCH(0,COUNTIF($O$11:O756,$D$12:$D$1000&amp;"")+IF($D$12:$D$1000="",1,0),0)),"")</f>
        <v/>
      </c>
      <c r="P757" s="114" t="str">
        <f t="shared" si="33"/>
        <v/>
      </c>
      <c r="Q757" s="115" t="str">
        <f t="shared" si="34"/>
        <v/>
      </c>
      <c r="R757" s="15" t="str">
        <f t="shared" si="35"/>
        <v/>
      </c>
      <c r="T757" s="116"/>
      <c r="U757" s="116"/>
      <c r="V757" s="30"/>
    </row>
    <row r="758" spans="2:22">
      <c r="B758" s="105"/>
      <c r="C758" s="102"/>
      <c r="D758" s="100" t="str">
        <f>IFERROR(INDEX('Equipment List'!$B$2:$B$2038,MATCH(E758,'Equipment List'!$A$2:$A$2038,0)),"")</f>
        <v/>
      </c>
      <c r="E758" s="119"/>
      <c r="F758" s="111"/>
      <c r="G758" s="105"/>
      <c r="H758" s="165"/>
      <c r="I758" s="166"/>
      <c r="J758" s="167"/>
      <c r="K758" s="103"/>
      <c r="L758" s="103"/>
      <c r="M758" s="103"/>
      <c r="N758" s="103"/>
      <c r="O758" s="113" t="str" cm="1">
        <f t="array" ref="O758">IFERROR(INDEX($D$12:$D$1000,MATCH(0,COUNTIF($O$11:O757,$D$12:$D$1000&amp;"")+IF($D$12:$D$1000="",1,0),0)),"")</f>
        <v/>
      </c>
      <c r="P758" s="114" t="str">
        <f t="shared" si="33"/>
        <v/>
      </c>
      <c r="Q758" s="115" t="str">
        <f t="shared" si="34"/>
        <v/>
      </c>
      <c r="R758" s="15" t="str">
        <f t="shared" si="35"/>
        <v/>
      </c>
      <c r="T758" s="116"/>
      <c r="U758" s="116"/>
      <c r="V758" s="30"/>
    </row>
    <row r="759" spans="2:22">
      <c r="B759" s="105"/>
      <c r="C759" s="102"/>
      <c r="D759" s="100" t="str">
        <f>IFERROR(INDEX('Equipment List'!$B$2:$B$2038,MATCH(E759,'Equipment List'!$A$2:$A$2038,0)),"")</f>
        <v/>
      </c>
      <c r="E759" s="119"/>
      <c r="F759" s="111"/>
      <c r="G759" s="105"/>
      <c r="H759" s="165"/>
      <c r="I759" s="166"/>
      <c r="J759" s="167"/>
      <c r="K759" s="103"/>
      <c r="L759" s="103"/>
      <c r="M759" s="103"/>
      <c r="N759" s="103"/>
      <c r="O759" s="113" t="str" cm="1">
        <f t="array" ref="O759">IFERROR(INDEX($D$12:$D$1000,MATCH(0,COUNTIF($O$11:O758,$D$12:$D$1000&amp;"")+IF($D$12:$D$1000="",1,0),0)),"")</f>
        <v/>
      </c>
      <c r="P759" s="114" t="str">
        <f t="shared" si="33"/>
        <v/>
      </c>
      <c r="Q759" s="115" t="str">
        <f t="shared" si="34"/>
        <v/>
      </c>
      <c r="R759" s="15" t="str">
        <f t="shared" si="35"/>
        <v/>
      </c>
      <c r="T759" s="116"/>
      <c r="U759" s="116"/>
      <c r="V759" s="30"/>
    </row>
    <row r="760" spans="2:22">
      <c r="B760" s="105"/>
      <c r="C760" s="102"/>
      <c r="D760" s="100" t="str">
        <f>IFERROR(INDEX('Equipment List'!$B$2:$B$2038,MATCH(E760,'Equipment List'!$A$2:$A$2038,0)),"")</f>
        <v/>
      </c>
      <c r="E760" s="119"/>
      <c r="F760" s="111"/>
      <c r="G760" s="105"/>
      <c r="H760" s="165"/>
      <c r="I760" s="166"/>
      <c r="J760" s="167"/>
      <c r="K760" s="103"/>
      <c r="L760" s="103"/>
      <c r="M760" s="103"/>
      <c r="N760" s="103"/>
      <c r="O760" s="113" t="str" cm="1">
        <f t="array" ref="O760">IFERROR(INDEX($D$12:$D$1000,MATCH(0,COUNTIF($O$11:O759,$D$12:$D$1000&amp;"")+IF($D$12:$D$1000="",1,0),0)),"")</f>
        <v/>
      </c>
      <c r="P760" s="114" t="str">
        <f t="shared" si="33"/>
        <v/>
      </c>
      <c r="Q760" s="115" t="str">
        <f t="shared" si="34"/>
        <v/>
      </c>
      <c r="R760" s="15" t="str">
        <f t="shared" si="35"/>
        <v/>
      </c>
      <c r="T760" s="116"/>
      <c r="U760" s="116"/>
      <c r="V760" s="30"/>
    </row>
    <row r="761" spans="2:22">
      <c r="B761" s="105"/>
      <c r="C761" s="102"/>
      <c r="D761" s="100" t="str">
        <f>IFERROR(INDEX('Equipment List'!$B$2:$B$2038,MATCH(E761,'Equipment List'!$A$2:$A$2038,0)),"")</f>
        <v/>
      </c>
      <c r="E761" s="119"/>
      <c r="F761" s="111"/>
      <c r="G761" s="105"/>
      <c r="H761" s="165"/>
      <c r="I761" s="166"/>
      <c r="J761" s="167"/>
      <c r="K761" s="103"/>
      <c r="L761" s="103"/>
      <c r="M761" s="103"/>
      <c r="N761" s="103"/>
      <c r="O761" s="113" t="str" cm="1">
        <f t="array" ref="O761">IFERROR(INDEX($D$12:$D$1000,MATCH(0,COUNTIF($O$11:O760,$D$12:$D$1000&amp;"")+IF($D$12:$D$1000="",1,0),0)),"")</f>
        <v/>
      </c>
      <c r="P761" s="114" t="str">
        <f t="shared" si="33"/>
        <v/>
      </c>
      <c r="Q761" s="115" t="str">
        <f t="shared" si="34"/>
        <v/>
      </c>
      <c r="R761" s="15" t="str">
        <f t="shared" si="35"/>
        <v/>
      </c>
      <c r="T761" s="116"/>
      <c r="U761" s="116"/>
      <c r="V761" s="30"/>
    </row>
    <row r="762" spans="2:22">
      <c r="B762" s="105"/>
      <c r="C762" s="102"/>
      <c r="D762" s="100" t="str">
        <f>IFERROR(INDEX('Equipment List'!$B$2:$B$2038,MATCH(E762,'Equipment List'!$A$2:$A$2038,0)),"")</f>
        <v/>
      </c>
      <c r="E762" s="119"/>
      <c r="F762" s="111"/>
      <c r="G762" s="105"/>
      <c r="H762" s="165"/>
      <c r="I762" s="166"/>
      <c r="J762" s="167"/>
      <c r="K762" s="103"/>
      <c r="L762" s="103"/>
      <c r="M762" s="103"/>
      <c r="N762" s="103"/>
      <c r="O762" s="113" t="str" cm="1">
        <f t="array" ref="O762">IFERROR(INDEX($D$12:$D$1000,MATCH(0,COUNTIF($O$11:O761,$D$12:$D$1000&amp;"")+IF($D$12:$D$1000="",1,0),0)),"")</f>
        <v/>
      </c>
      <c r="P762" s="114" t="str">
        <f t="shared" si="33"/>
        <v/>
      </c>
      <c r="Q762" s="115" t="str">
        <f t="shared" si="34"/>
        <v/>
      </c>
      <c r="R762" s="15" t="str">
        <f t="shared" si="35"/>
        <v/>
      </c>
      <c r="T762" s="116"/>
      <c r="U762" s="116"/>
      <c r="V762" s="30"/>
    </row>
    <row r="763" spans="2:22">
      <c r="B763" s="105"/>
      <c r="C763" s="102"/>
      <c r="D763" s="100" t="str">
        <f>IFERROR(INDEX('Equipment List'!$B$2:$B$2038,MATCH(E763,'Equipment List'!$A$2:$A$2038,0)),"")</f>
        <v/>
      </c>
      <c r="E763" s="119"/>
      <c r="F763" s="111"/>
      <c r="G763" s="105"/>
      <c r="H763" s="165"/>
      <c r="I763" s="166"/>
      <c r="J763" s="167"/>
      <c r="K763" s="103"/>
      <c r="L763" s="103"/>
      <c r="M763" s="103"/>
      <c r="N763" s="103"/>
      <c r="O763" s="113" t="str" cm="1">
        <f t="array" ref="O763">IFERROR(INDEX($D$12:$D$1000,MATCH(0,COUNTIF($O$11:O762,$D$12:$D$1000&amp;"")+IF($D$12:$D$1000="",1,0),0)),"")</f>
        <v/>
      </c>
      <c r="P763" s="114" t="str">
        <f t="shared" si="33"/>
        <v/>
      </c>
      <c r="Q763" s="115" t="str">
        <f t="shared" si="34"/>
        <v/>
      </c>
      <c r="R763" s="15" t="str">
        <f t="shared" si="35"/>
        <v/>
      </c>
      <c r="T763" s="116"/>
      <c r="U763" s="116"/>
      <c r="V763" s="30"/>
    </row>
    <row r="764" spans="2:22">
      <c r="B764" s="105"/>
      <c r="C764" s="102"/>
      <c r="D764" s="100" t="str">
        <f>IFERROR(INDEX('Equipment List'!$B$2:$B$2038,MATCH(E764,'Equipment List'!$A$2:$A$2038,0)),"")</f>
        <v/>
      </c>
      <c r="E764" s="119"/>
      <c r="F764" s="111"/>
      <c r="G764" s="105"/>
      <c r="H764" s="165"/>
      <c r="I764" s="166"/>
      <c r="J764" s="167"/>
      <c r="K764" s="103"/>
      <c r="L764" s="103"/>
      <c r="M764" s="103"/>
      <c r="N764" s="103"/>
      <c r="O764" s="113" t="str" cm="1">
        <f t="array" ref="O764">IFERROR(INDEX($D$12:$D$1000,MATCH(0,COUNTIF($O$11:O763,$D$12:$D$1000&amp;"")+IF($D$12:$D$1000="",1,0),0)),"")</f>
        <v/>
      </c>
      <c r="P764" s="114" t="str">
        <f t="shared" si="33"/>
        <v/>
      </c>
      <c r="Q764" s="115" t="str">
        <f t="shared" si="34"/>
        <v/>
      </c>
      <c r="R764" s="15" t="str">
        <f t="shared" si="35"/>
        <v/>
      </c>
      <c r="T764" s="116"/>
      <c r="U764" s="116"/>
      <c r="V764" s="30"/>
    </row>
    <row r="765" spans="2:22">
      <c r="B765" s="105"/>
      <c r="C765" s="102"/>
      <c r="D765" s="100" t="str">
        <f>IFERROR(INDEX('Equipment List'!$B$2:$B$2038,MATCH(E765,'Equipment List'!$A$2:$A$2038,0)),"")</f>
        <v/>
      </c>
      <c r="E765" s="119"/>
      <c r="F765" s="111"/>
      <c r="G765" s="105"/>
      <c r="H765" s="165"/>
      <c r="I765" s="166"/>
      <c r="J765" s="167"/>
      <c r="K765" s="103"/>
      <c r="L765" s="103"/>
      <c r="M765" s="103"/>
      <c r="N765" s="103"/>
      <c r="O765" s="113" t="str" cm="1">
        <f t="array" ref="O765">IFERROR(INDEX($D$12:$D$1000,MATCH(0,COUNTIF($O$11:O764,$D$12:$D$1000&amp;"")+IF($D$12:$D$1000="",1,0),0)),"")</f>
        <v/>
      </c>
      <c r="P765" s="114" t="str">
        <f t="shared" si="33"/>
        <v/>
      </c>
      <c r="Q765" s="115" t="str">
        <f t="shared" si="34"/>
        <v/>
      </c>
      <c r="R765" s="15" t="str">
        <f t="shared" si="35"/>
        <v/>
      </c>
      <c r="T765" s="116"/>
      <c r="U765" s="116"/>
      <c r="V765" s="30"/>
    </row>
    <row r="766" spans="2:22">
      <c r="B766" s="105"/>
      <c r="C766" s="102"/>
      <c r="D766" s="100" t="str">
        <f>IFERROR(INDEX('Equipment List'!$B$2:$B$2038,MATCH(E766,'Equipment List'!$A$2:$A$2038,0)),"")</f>
        <v/>
      </c>
      <c r="E766" s="119"/>
      <c r="F766" s="111"/>
      <c r="G766" s="105"/>
      <c r="H766" s="165"/>
      <c r="I766" s="166"/>
      <c r="J766" s="167"/>
      <c r="K766" s="103"/>
      <c r="L766" s="103"/>
      <c r="M766" s="103"/>
      <c r="N766" s="103"/>
      <c r="O766" s="113" t="str" cm="1">
        <f t="array" ref="O766">IFERROR(INDEX($D$12:$D$1000,MATCH(0,COUNTIF($O$11:O765,$D$12:$D$1000&amp;"")+IF($D$12:$D$1000="",1,0),0)),"")</f>
        <v/>
      </c>
      <c r="P766" s="114" t="str">
        <f t="shared" si="33"/>
        <v/>
      </c>
      <c r="Q766" s="115" t="str">
        <f t="shared" si="34"/>
        <v/>
      </c>
      <c r="R766" s="15" t="str">
        <f t="shared" si="35"/>
        <v/>
      </c>
      <c r="T766" s="116"/>
      <c r="U766" s="116"/>
      <c r="V766" s="30"/>
    </row>
    <row r="767" spans="2:22">
      <c r="B767" s="105"/>
      <c r="C767" s="102"/>
      <c r="D767" s="100" t="str">
        <f>IFERROR(INDEX('Equipment List'!$B$2:$B$2038,MATCH(E767,'Equipment List'!$A$2:$A$2038,0)),"")</f>
        <v/>
      </c>
      <c r="E767" s="119"/>
      <c r="F767" s="111"/>
      <c r="G767" s="105"/>
      <c r="H767" s="165"/>
      <c r="I767" s="166"/>
      <c r="J767" s="167"/>
      <c r="K767" s="103"/>
      <c r="L767" s="103"/>
      <c r="M767" s="103"/>
      <c r="N767" s="103"/>
      <c r="O767" s="113" t="str" cm="1">
        <f t="array" ref="O767">IFERROR(INDEX($D$12:$D$1000,MATCH(0,COUNTIF($O$11:O766,$D$12:$D$1000&amp;"")+IF($D$12:$D$1000="",1,0),0)),"")</f>
        <v/>
      </c>
      <c r="P767" s="114" t="str">
        <f t="shared" si="33"/>
        <v/>
      </c>
      <c r="Q767" s="115" t="str">
        <f t="shared" si="34"/>
        <v/>
      </c>
      <c r="R767" s="15" t="str">
        <f t="shared" si="35"/>
        <v/>
      </c>
      <c r="T767" s="116"/>
      <c r="U767" s="116"/>
      <c r="V767" s="30"/>
    </row>
    <row r="768" spans="2:22">
      <c r="B768" s="105"/>
      <c r="C768" s="102"/>
      <c r="D768" s="100" t="str">
        <f>IFERROR(INDEX('Equipment List'!$B$2:$B$2038,MATCH(E768,'Equipment List'!$A$2:$A$2038,0)),"")</f>
        <v/>
      </c>
      <c r="E768" s="119"/>
      <c r="F768" s="111"/>
      <c r="G768" s="105"/>
      <c r="H768" s="165"/>
      <c r="I768" s="166"/>
      <c r="J768" s="167"/>
      <c r="K768" s="103"/>
      <c r="L768" s="103"/>
      <c r="M768" s="103"/>
      <c r="N768" s="103"/>
      <c r="O768" s="113" t="str" cm="1">
        <f t="array" ref="O768">IFERROR(INDEX($D$12:$D$1000,MATCH(0,COUNTIF($O$11:O767,$D$12:$D$1000&amp;"")+IF($D$12:$D$1000="",1,0),0)),"")</f>
        <v/>
      </c>
      <c r="P768" s="114" t="str">
        <f t="shared" si="33"/>
        <v/>
      </c>
      <c r="Q768" s="115" t="str">
        <f t="shared" si="34"/>
        <v/>
      </c>
      <c r="R768" s="15" t="str">
        <f t="shared" si="35"/>
        <v/>
      </c>
      <c r="T768" s="116"/>
      <c r="U768" s="116"/>
      <c r="V768" s="30"/>
    </row>
    <row r="769" spans="2:22">
      <c r="B769" s="105"/>
      <c r="C769" s="102"/>
      <c r="D769" s="100" t="str">
        <f>IFERROR(INDEX('Equipment List'!$B$2:$B$2038,MATCH(E769,'Equipment List'!$A$2:$A$2038,0)),"")</f>
        <v/>
      </c>
      <c r="E769" s="119"/>
      <c r="F769" s="111"/>
      <c r="G769" s="105"/>
      <c r="H769" s="165"/>
      <c r="I769" s="166"/>
      <c r="J769" s="167"/>
      <c r="K769" s="103"/>
      <c r="L769" s="103"/>
      <c r="M769" s="103"/>
      <c r="N769" s="103"/>
      <c r="O769" s="113" t="str" cm="1">
        <f t="array" ref="O769">IFERROR(INDEX($D$12:$D$1000,MATCH(0,COUNTIF($O$11:O768,$D$12:$D$1000&amp;"")+IF($D$12:$D$1000="",1,0),0)),"")</f>
        <v/>
      </c>
      <c r="P769" s="114" t="str">
        <f t="shared" si="33"/>
        <v/>
      </c>
      <c r="Q769" s="115" t="str">
        <f t="shared" si="34"/>
        <v/>
      </c>
      <c r="R769" s="15" t="str">
        <f t="shared" si="35"/>
        <v/>
      </c>
      <c r="T769" s="116"/>
      <c r="U769" s="116"/>
      <c r="V769" s="30"/>
    </row>
    <row r="770" spans="2:22">
      <c r="B770" s="105"/>
      <c r="C770" s="102"/>
      <c r="D770" s="100" t="str">
        <f>IFERROR(INDEX('Equipment List'!$B$2:$B$2038,MATCH(E770,'Equipment List'!$A$2:$A$2038,0)),"")</f>
        <v/>
      </c>
      <c r="E770" s="119"/>
      <c r="F770" s="111"/>
      <c r="G770" s="105"/>
      <c r="H770" s="165"/>
      <c r="I770" s="166"/>
      <c r="J770" s="167"/>
      <c r="K770" s="103"/>
      <c r="L770" s="103"/>
      <c r="M770" s="103"/>
      <c r="N770" s="103"/>
      <c r="O770" s="113" t="str" cm="1">
        <f t="array" ref="O770">IFERROR(INDEX($D$12:$D$1000,MATCH(0,COUNTIF($O$11:O769,$D$12:$D$1000&amp;"")+IF($D$12:$D$1000="",1,0),0)),"")</f>
        <v/>
      </c>
      <c r="P770" s="114" t="str">
        <f t="shared" si="33"/>
        <v/>
      </c>
      <c r="Q770" s="115" t="str">
        <f t="shared" si="34"/>
        <v/>
      </c>
      <c r="R770" s="15" t="str">
        <f t="shared" si="35"/>
        <v/>
      </c>
      <c r="T770" s="116"/>
      <c r="U770" s="116"/>
      <c r="V770" s="30"/>
    </row>
    <row r="771" spans="2:22">
      <c r="B771" s="105"/>
      <c r="C771" s="102"/>
      <c r="D771" s="100" t="str">
        <f>IFERROR(INDEX('Equipment List'!$B$2:$B$2038,MATCH(E771,'Equipment List'!$A$2:$A$2038,0)),"")</f>
        <v/>
      </c>
      <c r="E771" s="119"/>
      <c r="F771" s="111"/>
      <c r="G771" s="105"/>
      <c r="H771" s="165"/>
      <c r="I771" s="166"/>
      <c r="J771" s="167"/>
      <c r="K771" s="103"/>
      <c r="L771" s="103"/>
      <c r="M771" s="103"/>
      <c r="N771" s="103"/>
      <c r="O771" s="113" t="str" cm="1">
        <f t="array" ref="O771">IFERROR(INDEX($D$12:$D$1000,MATCH(0,COUNTIF($O$11:O770,$D$12:$D$1000&amp;"")+IF($D$12:$D$1000="",1,0),0)),"")</f>
        <v/>
      </c>
      <c r="P771" s="114" t="str">
        <f t="shared" si="33"/>
        <v/>
      </c>
      <c r="Q771" s="115" t="str">
        <f t="shared" si="34"/>
        <v/>
      </c>
      <c r="R771" s="15" t="str">
        <f t="shared" si="35"/>
        <v/>
      </c>
      <c r="T771" s="116"/>
      <c r="U771" s="116"/>
      <c r="V771" s="30"/>
    </row>
    <row r="772" spans="2:22">
      <c r="B772" s="105"/>
      <c r="C772" s="102"/>
      <c r="D772" s="100" t="str">
        <f>IFERROR(INDEX('Equipment List'!$B$2:$B$2038,MATCH(E772,'Equipment List'!$A$2:$A$2038,0)),"")</f>
        <v/>
      </c>
      <c r="E772" s="119"/>
      <c r="F772" s="111"/>
      <c r="G772" s="105"/>
      <c r="H772" s="165"/>
      <c r="I772" s="166"/>
      <c r="J772" s="167"/>
      <c r="K772" s="103"/>
      <c r="L772" s="103"/>
      <c r="M772" s="103"/>
      <c r="N772" s="103"/>
      <c r="O772" s="113" t="str" cm="1">
        <f t="array" ref="O772">IFERROR(INDEX($D$12:$D$1000,MATCH(0,COUNTIF($O$11:O771,$D$12:$D$1000&amp;"")+IF($D$12:$D$1000="",1,0),0)),"")</f>
        <v/>
      </c>
      <c r="P772" s="114" t="str">
        <f t="shared" si="33"/>
        <v/>
      </c>
      <c r="Q772" s="115" t="str">
        <f t="shared" si="34"/>
        <v/>
      </c>
      <c r="R772" s="15" t="str">
        <f t="shared" si="35"/>
        <v/>
      </c>
      <c r="T772" s="116"/>
      <c r="U772" s="116"/>
      <c r="V772" s="30"/>
    </row>
    <row r="773" spans="2:22">
      <c r="B773" s="105"/>
      <c r="C773" s="102"/>
      <c r="D773" s="100" t="str">
        <f>IFERROR(INDEX('Equipment List'!$B$2:$B$2038,MATCH(E773,'Equipment List'!$A$2:$A$2038,0)),"")</f>
        <v/>
      </c>
      <c r="E773" s="119"/>
      <c r="F773" s="111"/>
      <c r="G773" s="105"/>
      <c r="H773" s="165"/>
      <c r="I773" s="166"/>
      <c r="J773" s="167"/>
      <c r="K773" s="103"/>
      <c r="L773" s="103"/>
      <c r="M773" s="103"/>
      <c r="N773" s="103"/>
      <c r="O773" s="113" t="str" cm="1">
        <f t="array" ref="O773">IFERROR(INDEX($D$12:$D$1000,MATCH(0,COUNTIF($O$11:O772,$D$12:$D$1000&amp;"")+IF($D$12:$D$1000="",1,0),0)),"")</f>
        <v/>
      </c>
      <c r="P773" s="114" t="str">
        <f t="shared" si="33"/>
        <v/>
      </c>
      <c r="Q773" s="115" t="str">
        <f t="shared" si="34"/>
        <v/>
      </c>
      <c r="R773" s="15" t="str">
        <f t="shared" si="35"/>
        <v/>
      </c>
      <c r="T773" s="116"/>
      <c r="U773" s="116"/>
      <c r="V773" s="30"/>
    </row>
    <row r="774" spans="2:22">
      <c r="B774" s="105"/>
      <c r="C774" s="102"/>
      <c r="D774" s="100" t="str">
        <f>IFERROR(INDEX('Equipment List'!$B$2:$B$2038,MATCH(E774,'Equipment List'!$A$2:$A$2038,0)),"")</f>
        <v/>
      </c>
      <c r="E774" s="119"/>
      <c r="F774" s="111"/>
      <c r="G774" s="105"/>
      <c r="H774" s="165"/>
      <c r="I774" s="166"/>
      <c r="J774" s="167"/>
      <c r="K774" s="103"/>
      <c r="L774" s="103"/>
      <c r="M774" s="103"/>
      <c r="N774" s="103"/>
      <c r="O774" s="113" t="str" cm="1">
        <f t="array" ref="O774">IFERROR(INDEX($D$12:$D$1000,MATCH(0,COUNTIF($O$11:O773,$D$12:$D$1000&amp;"")+IF($D$12:$D$1000="",1,0),0)),"")</f>
        <v/>
      </c>
      <c r="P774" s="114" t="str">
        <f t="shared" si="33"/>
        <v/>
      </c>
      <c r="Q774" s="115" t="str">
        <f t="shared" si="34"/>
        <v/>
      </c>
      <c r="R774" s="15" t="str">
        <f t="shared" si="35"/>
        <v/>
      </c>
      <c r="T774" s="116"/>
      <c r="U774" s="116"/>
      <c r="V774" s="30"/>
    </row>
    <row r="775" spans="2:22">
      <c r="B775" s="105"/>
      <c r="C775" s="102"/>
      <c r="D775" s="100" t="str">
        <f>IFERROR(INDEX('Equipment List'!$B$2:$B$2038,MATCH(E775,'Equipment List'!$A$2:$A$2038,0)),"")</f>
        <v/>
      </c>
      <c r="E775" s="119"/>
      <c r="F775" s="111"/>
      <c r="G775" s="105"/>
      <c r="H775" s="165"/>
      <c r="I775" s="166"/>
      <c r="J775" s="167"/>
      <c r="K775" s="103"/>
      <c r="L775" s="103"/>
      <c r="M775" s="103"/>
      <c r="N775" s="103"/>
      <c r="O775" s="113" t="str" cm="1">
        <f t="array" ref="O775">IFERROR(INDEX($D$12:$D$1000,MATCH(0,COUNTIF($O$11:O774,$D$12:$D$1000&amp;"")+IF($D$12:$D$1000="",1,0),0)),"")</f>
        <v/>
      </c>
      <c r="P775" s="114" t="str">
        <f t="shared" si="33"/>
        <v/>
      </c>
      <c r="Q775" s="115" t="str">
        <f t="shared" si="34"/>
        <v/>
      </c>
      <c r="R775" s="15" t="str">
        <f t="shared" si="35"/>
        <v/>
      </c>
      <c r="T775" s="116"/>
      <c r="U775" s="116"/>
      <c r="V775" s="30"/>
    </row>
    <row r="776" spans="2:22">
      <c r="B776" s="105"/>
      <c r="C776" s="102"/>
      <c r="D776" s="100" t="str">
        <f>IFERROR(INDEX('Equipment List'!$B$2:$B$2038,MATCH(E776,'Equipment List'!$A$2:$A$2038,0)),"")</f>
        <v/>
      </c>
      <c r="E776" s="119"/>
      <c r="F776" s="111"/>
      <c r="G776" s="105"/>
      <c r="H776" s="165"/>
      <c r="I776" s="166"/>
      <c r="J776" s="167"/>
      <c r="K776" s="103"/>
      <c r="L776" s="103"/>
      <c r="M776" s="103"/>
      <c r="N776" s="103"/>
      <c r="O776" s="113" t="str" cm="1">
        <f t="array" ref="O776">IFERROR(INDEX($D$12:$D$1000,MATCH(0,COUNTIF($O$11:O775,$D$12:$D$1000&amp;"")+IF($D$12:$D$1000="",1,0),0)),"")</f>
        <v/>
      </c>
      <c r="P776" s="114" t="str">
        <f t="shared" si="33"/>
        <v/>
      </c>
      <c r="Q776" s="115" t="str">
        <f t="shared" si="34"/>
        <v/>
      </c>
      <c r="R776" s="15" t="str">
        <f t="shared" si="35"/>
        <v/>
      </c>
      <c r="T776" s="116"/>
      <c r="U776" s="116"/>
      <c r="V776" s="30"/>
    </row>
    <row r="777" spans="2:22">
      <c r="B777" s="105"/>
      <c r="C777" s="102"/>
      <c r="D777" s="100" t="str">
        <f>IFERROR(INDEX('Equipment List'!$B$2:$B$2038,MATCH(E777,'Equipment List'!$A$2:$A$2038,0)),"")</f>
        <v/>
      </c>
      <c r="E777" s="119"/>
      <c r="F777" s="111"/>
      <c r="G777" s="105"/>
      <c r="H777" s="165"/>
      <c r="I777" s="166"/>
      <c r="J777" s="167"/>
      <c r="K777" s="103"/>
      <c r="L777" s="103"/>
      <c r="M777" s="103"/>
      <c r="N777" s="103"/>
      <c r="O777" s="113" t="str" cm="1">
        <f t="array" ref="O777">IFERROR(INDEX($D$12:$D$1000,MATCH(0,COUNTIF($O$11:O776,$D$12:$D$1000&amp;"")+IF($D$12:$D$1000="",1,0),0)),"")</f>
        <v/>
      </c>
      <c r="P777" s="114" t="str">
        <f t="shared" si="33"/>
        <v/>
      </c>
      <c r="Q777" s="115" t="str">
        <f t="shared" si="34"/>
        <v/>
      </c>
      <c r="R777" s="15" t="str">
        <f t="shared" si="35"/>
        <v/>
      </c>
      <c r="T777" s="116"/>
      <c r="U777" s="116"/>
      <c r="V777" s="30"/>
    </row>
    <row r="778" spans="2:22">
      <c r="B778" s="105"/>
      <c r="C778" s="102"/>
      <c r="D778" s="100" t="str">
        <f>IFERROR(INDEX('Equipment List'!$B$2:$B$2038,MATCH(E778,'Equipment List'!$A$2:$A$2038,0)),"")</f>
        <v/>
      </c>
      <c r="E778" s="119"/>
      <c r="F778" s="111"/>
      <c r="G778" s="105"/>
      <c r="H778" s="165"/>
      <c r="I778" s="166"/>
      <c r="J778" s="167"/>
      <c r="K778" s="103"/>
      <c r="L778" s="103"/>
      <c r="M778" s="103"/>
      <c r="N778" s="103"/>
      <c r="O778" s="113" t="str" cm="1">
        <f t="array" ref="O778">IFERROR(INDEX($D$12:$D$1000,MATCH(0,COUNTIF($O$11:O777,$D$12:$D$1000&amp;"")+IF($D$12:$D$1000="",1,0),0)),"")</f>
        <v/>
      </c>
      <c r="P778" s="114" t="str">
        <f t="shared" si="33"/>
        <v/>
      </c>
      <c r="Q778" s="115" t="str">
        <f t="shared" si="34"/>
        <v/>
      </c>
      <c r="R778" s="15" t="str">
        <f t="shared" si="35"/>
        <v/>
      </c>
      <c r="T778" s="116"/>
      <c r="U778" s="116"/>
      <c r="V778" s="30"/>
    </row>
    <row r="779" spans="2:22">
      <c r="B779" s="105"/>
      <c r="C779" s="102"/>
      <c r="D779" s="100" t="str">
        <f>IFERROR(INDEX('Equipment List'!$B$2:$B$2038,MATCH(E779,'Equipment List'!$A$2:$A$2038,0)),"")</f>
        <v/>
      </c>
      <c r="E779" s="119"/>
      <c r="F779" s="111"/>
      <c r="G779" s="105"/>
      <c r="H779" s="165"/>
      <c r="I779" s="166"/>
      <c r="J779" s="167"/>
      <c r="K779" s="103"/>
      <c r="L779" s="103"/>
      <c r="M779" s="103"/>
      <c r="N779" s="103"/>
      <c r="O779" s="113" t="str" cm="1">
        <f t="array" ref="O779">IFERROR(INDEX($D$12:$D$1000,MATCH(0,COUNTIF($O$11:O778,$D$12:$D$1000&amp;"")+IF($D$12:$D$1000="",1,0),0)),"")</f>
        <v/>
      </c>
      <c r="P779" s="114" t="str">
        <f t="shared" si="33"/>
        <v/>
      </c>
      <c r="Q779" s="115" t="str">
        <f t="shared" si="34"/>
        <v/>
      </c>
      <c r="R779" s="15" t="str">
        <f t="shared" si="35"/>
        <v/>
      </c>
      <c r="T779" s="116"/>
      <c r="U779" s="116"/>
      <c r="V779" s="30"/>
    </row>
    <row r="780" spans="2:22">
      <c r="B780" s="105"/>
      <c r="C780" s="102"/>
      <c r="D780" s="100" t="str">
        <f>IFERROR(INDEX('Equipment List'!$B$2:$B$2038,MATCH(E780,'Equipment List'!$A$2:$A$2038,0)),"")</f>
        <v/>
      </c>
      <c r="E780" s="119"/>
      <c r="F780" s="111"/>
      <c r="G780" s="105"/>
      <c r="H780" s="165"/>
      <c r="I780" s="166"/>
      <c r="J780" s="167"/>
      <c r="K780" s="103"/>
      <c r="L780" s="103"/>
      <c r="M780" s="103"/>
      <c r="N780" s="103"/>
      <c r="O780" s="113" t="str" cm="1">
        <f t="array" ref="O780">IFERROR(INDEX($D$12:$D$1000,MATCH(0,COUNTIF($O$11:O779,$D$12:$D$1000&amp;"")+IF($D$12:$D$1000="",1,0),0)),"")</f>
        <v/>
      </c>
      <c r="P780" s="114" t="str">
        <f t="shared" ref="P780:P843" si="36">IF(O780="","",COUNTIF($D$12:$D$1000,$O780))</f>
        <v/>
      </c>
      <c r="Q780" s="115" t="str">
        <f t="shared" ref="Q780:Q843" si="37">IF($O780="","",SUMIF($D$12:$D$1000,$O780,H$12:H$1000))</f>
        <v/>
      </c>
      <c r="R780" s="15" t="str">
        <f t="shared" ref="R780:R843" si="38">IF($O780="","",SUMIF($D$12:$D$1000,$O780,M$12:M$1000))</f>
        <v/>
      </c>
      <c r="T780" s="116"/>
      <c r="U780" s="116"/>
      <c r="V780" s="30"/>
    </row>
    <row r="781" spans="2:22">
      <c r="B781" s="105"/>
      <c r="C781" s="102"/>
      <c r="D781" s="100" t="str">
        <f>IFERROR(INDEX('Equipment List'!$B$2:$B$2038,MATCH(E781,'Equipment List'!$A$2:$A$2038,0)),"")</f>
        <v/>
      </c>
      <c r="E781" s="119"/>
      <c r="F781" s="111"/>
      <c r="G781" s="105"/>
      <c r="H781" s="165"/>
      <c r="I781" s="166"/>
      <c r="J781" s="167"/>
      <c r="K781" s="103"/>
      <c r="L781" s="103"/>
      <c r="M781" s="103"/>
      <c r="N781" s="103"/>
      <c r="O781" s="113" t="str" cm="1">
        <f t="array" ref="O781">IFERROR(INDEX($D$12:$D$1000,MATCH(0,COUNTIF($O$11:O780,$D$12:$D$1000&amp;"")+IF($D$12:$D$1000="",1,0),0)),"")</f>
        <v/>
      </c>
      <c r="P781" s="114" t="str">
        <f t="shared" si="36"/>
        <v/>
      </c>
      <c r="Q781" s="115" t="str">
        <f t="shared" si="37"/>
        <v/>
      </c>
      <c r="R781" s="15" t="str">
        <f t="shared" si="38"/>
        <v/>
      </c>
      <c r="T781" s="116"/>
      <c r="U781" s="116"/>
      <c r="V781" s="30"/>
    </row>
    <row r="782" spans="2:22">
      <c r="B782" s="105"/>
      <c r="C782" s="102"/>
      <c r="D782" s="100" t="str">
        <f>IFERROR(INDEX('Equipment List'!$B$2:$B$2038,MATCH(E782,'Equipment List'!$A$2:$A$2038,0)),"")</f>
        <v/>
      </c>
      <c r="E782" s="119"/>
      <c r="F782" s="111"/>
      <c r="G782" s="105"/>
      <c r="H782" s="165"/>
      <c r="I782" s="166"/>
      <c r="J782" s="167"/>
      <c r="K782" s="103"/>
      <c r="L782" s="103"/>
      <c r="M782" s="103"/>
      <c r="N782" s="103"/>
      <c r="O782" s="113" t="str" cm="1">
        <f t="array" ref="O782">IFERROR(INDEX($D$12:$D$1000,MATCH(0,COUNTIF($O$11:O781,$D$12:$D$1000&amp;"")+IF($D$12:$D$1000="",1,0),0)),"")</f>
        <v/>
      </c>
      <c r="P782" s="114" t="str">
        <f t="shared" si="36"/>
        <v/>
      </c>
      <c r="Q782" s="115" t="str">
        <f t="shared" si="37"/>
        <v/>
      </c>
      <c r="R782" s="15" t="str">
        <f t="shared" si="38"/>
        <v/>
      </c>
      <c r="T782" s="116"/>
      <c r="U782" s="116"/>
      <c r="V782" s="30"/>
    </row>
    <row r="783" spans="2:22">
      <c r="B783" s="105"/>
      <c r="C783" s="102"/>
      <c r="D783" s="100" t="str">
        <f>IFERROR(INDEX('Equipment List'!$B$2:$B$2038,MATCH(E783,'Equipment List'!$A$2:$A$2038,0)),"")</f>
        <v/>
      </c>
      <c r="E783" s="119"/>
      <c r="F783" s="111"/>
      <c r="G783" s="105"/>
      <c r="H783" s="165"/>
      <c r="I783" s="166"/>
      <c r="J783" s="167"/>
      <c r="K783" s="103"/>
      <c r="L783" s="103"/>
      <c r="M783" s="103"/>
      <c r="N783" s="103"/>
      <c r="O783" s="113" t="str" cm="1">
        <f t="array" ref="O783">IFERROR(INDEX($D$12:$D$1000,MATCH(0,COUNTIF($O$11:O782,$D$12:$D$1000&amp;"")+IF($D$12:$D$1000="",1,0),0)),"")</f>
        <v/>
      </c>
      <c r="P783" s="114" t="str">
        <f t="shared" si="36"/>
        <v/>
      </c>
      <c r="Q783" s="115" t="str">
        <f t="shared" si="37"/>
        <v/>
      </c>
      <c r="R783" s="15" t="str">
        <f t="shared" si="38"/>
        <v/>
      </c>
      <c r="T783" s="116"/>
      <c r="U783" s="116"/>
      <c r="V783" s="30"/>
    </row>
    <row r="784" spans="2:22">
      <c r="B784" s="105"/>
      <c r="C784" s="102"/>
      <c r="D784" s="100" t="str">
        <f>IFERROR(INDEX('Equipment List'!$B$2:$B$2038,MATCH(E784,'Equipment List'!$A$2:$A$2038,0)),"")</f>
        <v/>
      </c>
      <c r="E784" s="119"/>
      <c r="F784" s="111"/>
      <c r="G784" s="105"/>
      <c r="H784" s="165"/>
      <c r="I784" s="166"/>
      <c r="J784" s="167"/>
      <c r="K784" s="103"/>
      <c r="L784" s="103"/>
      <c r="M784" s="103"/>
      <c r="N784" s="103"/>
      <c r="O784" s="113" t="str" cm="1">
        <f t="array" ref="O784">IFERROR(INDEX($D$12:$D$1000,MATCH(0,COUNTIF($O$11:O783,$D$12:$D$1000&amp;"")+IF($D$12:$D$1000="",1,0),0)),"")</f>
        <v/>
      </c>
      <c r="P784" s="114" t="str">
        <f t="shared" si="36"/>
        <v/>
      </c>
      <c r="Q784" s="115" t="str">
        <f t="shared" si="37"/>
        <v/>
      </c>
      <c r="R784" s="15" t="str">
        <f t="shared" si="38"/>
        <v/>
      </c>
      <c r="T784" s="116"/>
      <c r="U784" s="116"/>
      <c r="V784" s="30"/>
    </row>
    <row r="785" spans="2:22">
      <c r="B785" s="105"/>
      <c r="C785" s="102"/>
      <c r="D785" s="100" t="str">
        <f>IFERROR(INDEX('Equipment List'!$B$2:$B$2038,MATCH(E785,'Equipment List'!$A$2:$A$2038,0)),"")</f>
        <v/>
      </c>
      <c r="E785" s="119"/>
      <c r="F785" s="111"/>
      <c r="G785" s="105"/>
      <c r="H785" s="165"/>
      <c r="I785" s="166"/>
      <c r="J785" s="167"/>
      <c r="K785" s="103"/>
      <c r="L785" s="103"/>
      <c r="M785" s="103"/>
      <c r="N785" s="103"/>
      <c r="O785" s="113" t="str" cm="1">
        <f t="array" ref="O785">IFERROR(INDEX($D$12:$D$1000,MATCH(0,COUNTIF($O$11:O784,$D$12:$D$1000&amp;"")+IF($D$12:$D$1000="",1,0),0)),"")</f>
        <v/>
      </c>
      <c r="P785" s="114" t="str">
        <f t="shared" si="36"/>
        <v/>
      </c>
      <c r="Q785" s="115" t="str">
        <f t="shared" si="37"/>
        <v/>
      </c>
      <c r="R785" s="15" t="str">
        <f t="shared" si="38"/>
        <v/>
      </c>
      <c r="T785" s="116"/>
      <c r="U785" s="116"/>
      <c r="V785" s="30"/>
    </row>
    <row r="786" spans="2:22">
      <c r="B786" s="105"/>
      <c r="C786" s="102"/>
      <c r="D786" s="100" t="str">
        <f>IFERROR(INDEX('Equipment List'!$B$2:$B$2038,MATCH(E786,'Equipment List'!$A$2:$A$2038,0)),"")</f>
        <v/>
      </c>
      <c r="E786" s="119"/>
      <c r="F786" s="111"/>
      <c r="G786" s="105"/>
      <c r="H786" s="165"/>
      <c r="I786" s="166"/>
      <c r="J786" s="167"/>
      <c r="K786" s="103"/>
      <c r="L786" s="103"/>
      <c r="M786" s="103"/>
      <c r="N786" s="103"/>
      <c r="O786" s="113" t="str" cm="1">
        <f t="array" ref="O786">IFERROR(INDEX($D$12:$D$1000,MATCH(0,COUNTIF($O$11:O785,$D$12:$D$1000&amp;"")+IF($D$12:$D$1000="",1,0),0)),"")</f>
        <v/>
      </c>
      <c r="P786" s="114" t="str">
        <f t="shared" si="36"/>
        <v/>
      </c>
      <c r="Q786" s="115" t="str">
        <f t="shared" si="37"/>
        <v/>
      </c>
      <c r="R786" s="15" t="str">
        <f t="shared" si="38"/>
        <v/>
      </c>
      <c r="T786" s="116"/>
      <c r="U786" s="116"/>
      <c r="V786" s="30"/>
    </row>
    <row r="787" spans="2:22">
      <c r="B787" s="105"/>
      <c r="C787" s="102"/>
      <c r="D787" s="100" t="str">
        <f>IFERROR(INDEX('Equipment List'!$B$2:$B$2038,MATCH(E787,'Equipment List'!$A$2:$A$2038,0)),"")</f>
        <v/>
      </c>
      <c r="E787" s="119"/>
      <c r="F787" s="111"/>
      <c r="G787" s="105"/>
      <c r="H787" s="165"/>
      <c r="I787" s="166"/>
      <c r="J787" s="167"/>
      <c r="K787" s="103"/>
      <c r="L787" s="103"/>
      <c r="M787" s="103"/>
      <c r="N787" s="103"/>
      <c r="O787" s="113" t="str" cm="1">
        <f t="array" ref="O787">IFERROR(INDEX($D$12:$D$1000,MATCH(0,COUNTIF($O$11:O786,$D$12:$D$1000&amp;"")+IF($D$12:$D$1000="",1,0),0)),"")</f>
        <v/>
      </c>
      <c r="P787" s="114" t="str">
        <f t="shared" si="36"/>
        <v/>
      </c>
      <c r="Q787" s="115" t="str">
        <f t="shared" si="37"/>
        <v/>
      </c>
      <c r="R787" s="15" t="str">
        <f t="shared" si="38"/>
        <v/>
      </c>
      <c r="T787" s="116"/>
      <c r="U787" s="116"/>
      <c r="V787" s="30"/>
    </row>
    <row r="788" spans="2:22">
      <c r="B788" s="105"/>
      <c r="C788" s="102"/>
      <c r="D788" s="100" t="str">
        <f>IFERROR(INDEX('Equipment List'!$B$2:$B$2038,MATCH(E788,'Equipment List'!$A$2:$A$2038,0)),"")</f>
        <v/>
      </c>
      <c r="E788" s="119"/>
      <c r="F788" s="111"/>
      <c r="G788" s="105"/>
      <c r="H788" s="165"/>
      <c r="I788" s="166"/>
      <c r="J788" s="167"/>
      <c r="K788" s="103"/>
      <c r="L788" s="103"/>
      <c r="M788" s="103"/>
      <c r="N788" s="103"/>
      <c r="O788" s="113" t="str" cm="1">
        <f t="array" ref="O788">IFERROR(INDEX($D$12:$D$1000,MATCH(0,COUNTIF($O$11:O787,$D$12:$D$1000&amp;"")+IF($D$12:$D$1000="",1,0),0)),"")</f>
        <v/>
      </c>
      <c r="P788" s="114" t="str">
        <f t="shared" si="36"/>
        <v/>
      </c>
      <c r="Q788" s="115" t="str">
        <f t="shared" si="37"/>
        <v/>
      </c>
      <c r="R788" s="15" t="str">
        <f t="shared" si="38"/>
        <v/>
      </c>
      <c r="T788" s="116"/>
      <c r="U788" s="116"/>
      <c r="V788" s="30"/>
    </row>
    <row r="789" spans="2:22">
      <c r="B789" s="105"/>
      <c r="C789" s="102"/>
      <c r="D789" s="100" t="str">
        <f>IFERROR(INDEX('Equipment List'!$B$2:$B$2038,MATCH(E789,'Equipment List'!$A$2:$A$2038,0)),"")</f>
        <v/>
      </c>
      <c r="E789" s="119"/>
      <c r="F789" s="111"/>
      <c r="G789" s="105"/>
      <c r="H789" s="165"/>
      <c r="I789" s="166"/>
      <c r="J789" s="167"/>
      <c r="K789" s="103"/>
      <c r="L789" s="103"/>
      <c r="M789" s="103"/>
      <c r="N789" s="103"/>
      <c r="O789" s="113" t="str" cm="1">
        <f t="array" ref="O789">IFERROR(INDEX($D$12:$D$1000,MATCH(0,COUNTIF($O$11:O788,$D$12:$D$1000&amp;"")+IF($D$12:$D$1000="",1,0),0)),"")</f>
        <v/>
      </c>
      <c r="P789" s="114" t="str">
        <f t="shared" si="36"/>
        <v/>
      </c>
      <c r="Q789" s="115" t="str">
        <f t="shared" si="37"/>
        <v/>
      </c>
      <c r="R789" s="15" t="str">
        <f t="shared" si="38"/>
        <v/>
      </c>
      <c r="T789" s="116"/>
      <c r="U789" s="116"/>
      <c r="V789" s="30"/>
    </row>
    <row r="790" spans="2:22">
      <c r="B790" s="105"/>
      <c r="C790" s="102"/>
      <c r="D790" s="100" t="str">
        <f>IFERROR(INDEX('Equipment List'!$B$2:$B$2038,MATCH(E790,'Equipment List'!$A$2:$A$2038,0)),"")</f>
        <v/>
      </c>
      <c r="E790" s="119"/>
      <c r="F790" s="111"/>
      <c r="G790" s="105"/>
      <c r="H790" s="165"/>
      <c r="I790" s="166"/>
      <c r="J790" s="167"/>
      <c r="K790" s="103"/>
      <c r="L790" s="103"/>
      <c r="M790" s="103"/>
      <c r="N790" s="103"/>
      <c r="O790" s="113" t="str" cm="1">
        <f t="array" ref="O790">IFERROR(INDEX($D$12:$D$1000,MATCH(0,COUNTIF($O$11:O789,$D$12:$D$1000&amp;"")+IF($D$12:$D$1000="",1,0),0)),"")</f>
        <v/>
      </c>
      <c r="P790" s="114" t="str">
        <f t="shared" si="36"/>
        <v/>
      </c>
      <c r="Q790" s="115" t="str">
        <f t="shared" si="37"/>
        <v/>
      </c>
      <c r="R790" s="15" t="str">
        <f t="shared" si="38"/>
        <v/>
      </c>
      <c r="T790" s="116"/>
      <c r="U790" s="116"/>
      <c r="V790" s="30"/>
    </row>
    <row r="791" spans="2:22">
      <c r="B791" s="105"/>
      <c r="C791" s="102"/>
      <c r="D791" s="100" t="str">
        <f>IFERROR(INDEX('Equipment List'!$B$2:$B$2038,MATCH(E791,'Equipment List'!$A$2:$A$2038,0)),"")</f>
        <v/>
      </c>
      <c r="E791" s="119"/>
      <c r="F791" s="111"/>
      <c r="G791" s="105"/>
      <c r="H791" s="165"/>
      <c r="I791" s="166"/>
      <c r="J791" s="167"/>
      <c r="K791" s="103"/>
      <c r="L791" s="103"/>
      <c r="M791" s="103"/>
      <c r="N791" s="103"/>
      <c r="O791" s="113" t="str" cm="1">
        <f t="array" ref="O791">IFERROR(INDEX($D$12:$D$1000,MATCH(0,COUNTIF($O$11:O790,$D$12:$D$1000&amp;"")+IF($D$12:$D$1000="",1,0),0)),"")</f>
        <v/>
      </c>
      <c r="P791" s="114" t="str">
        <f t="shared" si="36"/>
        <v/>
      </c>
      <c r="Q791" s="115" t="str">
        <f t="shared" si="37"/>
        <v/>
      </c>
      <c r="R791" s="15" t="str">
        <f t="shared" si="38"/>
        <v/>
      </c>
      <c r="T791" s="116"/>
      <c r="U791" s="116"/>
      <c r="V791" s="30"/>
    </row>
    <row r="792" spans="2:22">
      <c r="B792" s="105"/>
      <c r="C792" s="102"/>
      <c r="D792" s="100" t="str">
        <f>IFERROR(INDEX('Equipment List'!$B$2:$B$2038,MATCH(E792,'Equipment List'!$A$2:$A$2038,0)),"")</f>
        <v/>
      </c>
      <c r="E792" s="119"/>
      <c r="F792" s="111"/>
      <c r="G792" s="105"/>
      <c r="H792" s="165"/>
      <c r="I792" s="166"/>
      <c r="J792" s="167"/>
      <c r="K792" s="103"/>
      <c r="L792" s="103"/>
      <c r="M792" s="103"/>
      <c r="N792" s="103"/>
      <c r="O792" s="113" t="str" cm="1">
        <f t="array" ref="O792">IFERROR(INDEX($D$12:$D$1000,MATCH(0,COUNTIF($O$11:O791,$D$12:$D$1000&amp;"")+IF($D$12:$D$1000="",1,0),0)),"")</f>
        <v/>
      </c>
      <c r="P792" s="114" t="str">
        <f t="shared" si="36"/>
        <v/>
      </c>
      <c r="Q792" s="115" t="str">
        <f t="shared" si="37"/>
        <v/>
      </c>
      <c r="R792" s="15" t="str">
        <f t="shared" si="38"/>
        <v/>
      </c>
      <c r="T792" s="116"/>
      <c r="U792" s="116"/>
      <c r="V792" s="30"/>
    </row>
    <row r="793" spans="2:22">
      <c r="B793" s="105"/>
      <c r="C793" s="102"/>
      <c r="D793" s="100" t="str">
        <f>IFERROR(INDEX('Equipment List'!$B$2:$B$2038,MATCH(E793,'Equipment List'!$A$2:$A$2038,0)),"")</f>
        <v/>
      </c>
      <c r="E793" s="119"/>
      <c r="F793" s="111"/>
      <c r="G793" s="105"/>
      <c r="H793" s="165"/>
      <c r="I793" s="166"/>
      <c r="J793" s="167"/>
      <c r="K793" s="103"/>
      <c r="L793" s="103"/>
      <c r="M793" s="103"/>
      <c r="N793" s="103"/>
      <c r="O793" s="113" t="str" cm="1">
        <f t="array" ref="O793">IFERROR(INDEX($D$12:$D$1000,MATCH(0,COUNTIF($O$11:O792,$D$12:$D$1000&amp;"")+IF($D$12:$D$1000="",1,0),0)),"")</f>
        <v/>
      </c>
      <c r="P793" s="114" t="str">
        <f t="shared" si="36"/>
        <v/>
      </c>
      <c r="Q793" s="115" t="str">
        <f t="shared" si="37"/>
        <v/>
      </c>
      <c r="R793" s="15" t="str">
        <f t="shared" si="38"/>
        <v/>
      </c>
      <c r="T793" s="116"/>
      <c r="U793" s="116"/>
      <c r="V793" s="30"/>
    </row>
    <row r="794" spans="2:22">
      <c r="B794" s="105"/>
      <c r="C794" s="102"/>
      <c r="D794" s="100" t="str">
        <f>IFERROR(INDEX('Equipment List'!$B$2:$B$2038,MATCH(E794,'Equipment List'!$A$2:$A$2038,0)),"")</f>
        <v/>
      </c>
      <c r="E794" s="119"/>
      <c r="F794" s="111"/>
      <c r="G794" s="105"/>
      <c r="H794" s="165"/>
      <c r="I794" s="166"/>
      <c r="J794" s="167"/>
      <c r="K794" s="103"/>
      <c r="L794" s="103"/>
      <c r="M794" s="103"/>
      <c r="N794" s="103"/>
      <c r="O794" s="113" t="str" cm="1">
        <f t="array" ref="O794">IFERROR(INDEX($D$12:$D$1000,MATCH(0,COUNTIF($O$11:O793,$D$12:$D$1000&amp;"")+IF($D$12:$D$1000="",1,0),0)),"")</f>
        <v/>
      </c>
      <c r="P794" s="114" t="str">
        <f t="shared" si="36"/>
        <v/>
      </c>
      <c r="Q794" s="115" t="str">
        <f t="shared" si="37"/>
        <v/>
      </c>
      <c r="R794" s="15" t="str">
        <f t="shared" si="38"/>
        <v/>
      </c>
      <c r="T794" s="116"/>
      <c r="U794" s="116"/>
      <c r="V794" s="30"/>
    </row>
    <row r="795" spans="2:22">
      <c r="B795" s="105"/>
      <c r="C795" s="102"/>
      <c r="D795" s="100" t="str">
        <f>IFERROR(INDEX('Equipment List'!$B$2:$B$2038,MATCH(E795,'Equipment List'!$A$2:$A$2038,0)),"")</f>
        <v/>
      </c>
      <c r="E795" s="119"/>
      <c r="F795" s="111"/>
      <c r="G795" s="105"/>
      <c r="H795" s="165"/>
      <c r="I795" s="166"/>
      <c r="J795" s="167"/>
      <c r="K795" s="103"/>
      <c r="L795" s="103"/>
      <c r="M795" s="103"/>
      <c r="N795" s="103"/>
      <c r="O795" s="113" t="str" cm="1">
        <f t="array" ref="O795">IFERROR(INDEX($D$12:$D$1000,MATCH(0,COUNTIF($O$11:O794,$D$12:$D$1000&amp;"")+IF($D$12:$D$1000="",1,0),0)),"")</f>
        <v/>
      </c>
      <c r="P795" s="114" t="str">
        <f t="shared" si="36"/>
        <v/>
      </c>
      <c r="Q795" s="115" t="str">
        <f t="shared" si="37"/>
        <v/>
      </c>
      <c r="R795" s="15" t="str">
        <f t="shared" si="38"/>
        <v/>
      </c>
      <c r="T795" s="116"/>
      <c r="U795" s="116"/>
      <c r="V795" s="30"/>
    </row>
    <row r="796" spans="2:22">
      <c r="B796" s="105"/>
      <c r="C796" s="102"/>
      <c r="D796" s="100" t="str">
        <f>IFERROR(INDEX('Equipment List'!$B$2:$B$2038,MATCH(E796,'Equipment List'!$A$2:$A$2038,0)),"")</f>
        <v/>
      </c>
      <c r="E796" s="119"/>
      <c r="F796" s="111"/>
      <c r="G796" s="105"/>
      <c r="H796" s="165"/>
      <c r="I796" s="166"/>
      <c r="J796" s="167"/>
      <c r="K796" s="103"/>
      <c r="L796" s="103"/>
      <c r="M796" s="103"/>
      <c r="N796" s="103"/>
      <c r="O796" s="113" t="str" cm="1">
        <f t="array" ref="O796">IFERROR(INDEX($D$12:$D$1000,MATCH(0,COUNTIF($O$11:O795,$D$12:$D$1000&amp;"")+IF($D$12:$D$1000="",1,0),0)),"")</f>
        <v/>
      </c>
      <c r="P796" s="114" t="str">
        <f t="shared" si="36"/>
        <v/>
      </c>
      <c r="Q796" s="115" t="str">
        <f t="shared" si="37"/>
        <v/>
      </c>
      <c r="R796" s="15" t="str">
        <f t="shared" si="38"/>
        <v/>
      </c>
      <c r="T796" s="116"/>
      <c r="U796" s="116"/>
      <c r="V796" s="30"/>
    </row>
    <row r="797" spans="2:22">
      <c r="B797" s="105"/>
      <c r="C797" s="102"/>
      <c r="D797" s="100" t="str">
        <f>IFERROR(INDEX('Equipment List'!$B$2:$B$2038,MATCH(E797,'Equipment List'!$A$2:$A$2038,0)),"")</f>
        <v/>
      </c>
      <c r="E797" s="119"/>
      <c r="F797" s="111"/>
      <c r="G797" s="105"/>
      <c r="H797" s="165"/>
      <c r="I797" s="166"/>
      <c r="J797" s="167"/>
      <c r="K797" s="103"/>
      <c r="L797" s="103"/>
      <c r="M797" s="103"/>
      <c r="N797" s="103"/>
      <c r="O797" s="113" t="str" cm="1">
        <f t="array" ref="O797">IFERROR(INDEX($D$12:$D$1000,MATCH(0,COUNTIF($O$11:O796,$D$12:$D$1000&amp;"")+IF($D$12:$D$1000="",1,0),0)),"")</f>
        <v/>
      </c>
      <c r="P797" s="114" t="str">
        <f t="shared" si="36"/>
        <v/>
      </c>
      <c r="Q797" s="115" t="str">
        <f t="shared" si="37"/>
        <v/>
      </c>
      <c r="R797" s="15" t="str">
        <f t="shared" si="38"/>
        <v/>
      </c>
      <c r="T797" s="116"/>
      <c r="U797" s="116"/>
      <c r="V797" s="30"/>
    </row>
    <row r="798" spans="2:22">
      <c r="B798" s="105"/>
      <c r="C798" s="102"/>
      <c r="D798" s="100" t="str">
        <f>IFERROR(INDEX('Equipment List'!$B$2:$B$2038,MATCH(E798,'Equipment List'!$A$2:$A$2038,0)),"")</f>
        <v/>
      </c>
      <c r="E798" s="119"/>
      <c r="F798" s="111"/>
      <c r="G798" s="105"/>
      <c r="H798" s="165"/>
      <c r="I798" s="166"/>
      <c r="J798" s="167"/>
      <c r="K798" s="103"/>
      <c r="L798" s="103"/>
      <c r="M798" s="103"/>
      <c r="N798" s="103"/>
      <c r="O798" s="113" t="str" cm="1">
        <f t="array" ref="O798">IFERROR(INDEX($D$12:$D$1000,MATCH(0,COUNTIF($O$11:O797,$D$12:$D$1000&amp;"")+IF($D$12:$D$1000="",1,0),0)),"")</f>
        <v/>
      </c>
      <c r="P798" s="114" t="str">
        <f t="shared" si="36"/>
        <v/>
      </c>
      <c r="Q798" s="115" t="str">
        <f t="shared" si="37"/>
        <v/>
      </c>
      <c r="R798" s="15" t="str">
        <f t="shared" si="38"/>
        <v/>
      </c>
      <c r="T798" s="116"/>
      <c r="U798" s="116"/>
      <c r="V798" s="30"/>
    </row>
    <row r="799" spans="2:22">
      <c r="B799" s="105"/>
      <c r="C799" s="102"/>
      <c r="D799" s="100" t="str">
        <f>IFERROR(INDEX('Equipment List'!$B$2:$B$2038,MATCH(E799,'Equipment List'!$A$2:$A$2038,0)),"")</f>
        <v/>
      </c>
      <c r="E799" s="119"/>
      <c r="F799" s="111"/>
      <c r="G799" s="105"/>
      <c r="H799" s="165"/>
      <c r="I799" s="166"/>
      <c r="J799" s="167"/>
      <c r="K799" s="103"/>
      <c r="L799" s="103"/>
      <c r="M799" s="103"/>
      <c r="N799" s="103"/>
      <c r="O799" s="113" t="str" cm="1">
        <f t="array" ref="O799">IFERROR(INDEX($D$12:$D$1000,MATCH(0,COUNTIF($O$11:O798,$D$12:$D$1000&amp;"")+IF($D$12:$D$1000="",1,0),0)),"")</f>
        <v/>
      </c>
      <c r="P799" s="114" t="str">
        <f t="shared" si="36"/>
        <v/>
      </c>
      <c r="Q799" s="115" t="str">
        <f t="shared" si="37"/>
        <v/>
      </c>
      <c r="R799" s="15" t="str">
        <f t="shared" si="38"/>
        <v/>
      </c>
      <c r="T799" s="116"/>
      <c r="U799" s="116"/>
      <c r="V799" s="30"/>
    </row>
    <row r="800" spans="2:22">
      <c r="B800" s="105"/>
      <c r="C800" s="102"/>
      <c r="D800" s="100" t="str">
        <f>IFERROR(INDEX('Equipment List'!$B$2:$B$2038,MATCH(E800,'Equipment List'!$A$2:$A$2038,0)),"")</f>
        <v/>
      </c>
      <c r="E800" s="119"/>
      <c r="F800" s="111"/>
      <c r="G800" s="105"/>
      <c r="H800" s="165"/>
      <c r="I800" s="166"/>
      <c r="J800" s="167"/>
      <c r="K800" s="103"/>
      <c r="L800" s="103"/>
      <c r="M800" s="103"/>
      <c r="N800" s="103"/>
      <c r="O800" s="113" t="str" cm="1">
        <f t="array" ref="O800">IFERROR(INDEX($D$12:$D$1000,MATCH(0,COUNTIF($O$11:O799,$D$12:$D$1000&amp;"")+IF($D$12:$D$1000="",1,0),0)),"")</f>
        <v/>
      </c>
      <c r="P800" s="114" t="str">
        <f t="shared" si="36"/>
        <v/>
      </c>
      <c r="Q800" s="115" t="str">
        <f t="shared" si="37"/>
        <v/>
      </c>
      <c r="R800" s="15" t="str">
        <f t="shared" si="38"/>
        <v/>
      </c>
      <c r="T800" s="116"/>
      <c r="U800" s="116"/>
      <c r="V800" s="30"/>
    </row>
    <row r="801" spans="2:22">
      <c r="B801" s="105"/>
      <c r="C801" s="102"/>
      <c r="D801" s="100" t="str">
        <f>IFERROR(INDEX('Equipment List'!$B$2:$B$2038,MATCH(E801,'Equipment List'!$A$2:$A$2038,0)),"")</f>
        <v/>
      </c>
      <c r="E801" s="119"/>
      <c r="F801" s="111"/>
      <c r="G801" s="105"/>
      <c r="H801" s="165"/>
      <c r="I801" s="166"/>
      <c r="J801" s="167"/>
      <c r="K801" s="103"/>
      <c r="L801" s="103"/>
      <c r="M801" s="103"/>
      <c r="N801" s="103"/>
      <c r="O801" s="113" t="str" cm="1">
        <f t="array" ref="O801">IFERROR(INDEX($D$12:$D$1000,MATCH(0,COUNTIF($O$11:O800,$D$12:$D$1000&amp;"")+IF($D$12:$D$1000="",1,0),0)),"")</f>
        <v/>
      </c>
      <c r="P801" s="114" t="str">
        <f t="shared" si="36"/>
        <v/>
      </c>
      <c r="Q801" s="115" t="str">
        <f t="shared" si="37"/>
        <v/>
      </c>
      <c r="R801" s="15" t="str">
        <f t="shared" si="38"/>
        <v/>
      </c>
      <c r="T801" s="116"/>
      <c r="U801" s="116"/>
      <c r="V801" s="30"/>
    </row>
    <row r="802" spans="2:22">
      <c r="B802" s="105"/>
      <c r="C802" s="102"/>
      <c r="D802" s="100" t="str">
        <f>IFERROR(INDEX('Equipment List'!$B$2:$B$2038,MATCH(E802,'Equipment List'!$A$2:$A$2038,0)),"")</f>
        <v/>
      </c>
      <c r="E802" s="119"/>
      <c r="F802" s="111"/>
      <c r="G802" s="105"/>
      <c r="H802" s="165"/>
      <c r="I802" s="166"/>
      <c r="J802" s="167"/>
      <c r="K802" s="103"/>
      <c r="L802" s="103"/>
      <c r="M802" s="103"/>
      <c r="N802" s="103"/>
      <c r="O802" s="113" t="str" cm="1">
        <f t="array" ref="O802">IFERROR(INDEX($D$12:$D$1000,MATCH(0,COUNTIF($O$11:O801,$D$12:$D$1000&amp;"")+IF($D$12:$D$1000="",1,0),0)),"")</f>
        <v/>
      </c>
      <c r="P802" s="114" t="str">
        <f t="shared" si="36"/>
        <v/>
      </c>
      <c r="Q802" s="115" t="str">
        <f t="shared" si="37"/>
        <v/>
      </c>
      <c r="R802" s="15" t="str">
        <f t="shared" si="38"/>
        <v/>
      </c>
      <c r="T802" s="116"/>
      <c r="U802" s="116"/>
      <c r="V802" s="30"/>
    </row>
    <row r="803" spans="2:22">
      <c r="B803" s="105"/>
      <c r="C803" s="102"/>
      <c r="D803" s="100" t="str">
        <f>IFERROR(INDEX('Equipment List'!$B$2:$B$2038,MATCH(E803,'Equipment List'!$A$2:$A$2038,0)),"")</f>
        <v/>
      </c>
      <c r="E803" s="119"/>
      <c r="F803" s="111"/>
      <c r="G803" s="105"/>
      <c r="H803" s="165"/>
      <c r="I803" s="166"/>
      <c r="J803" s="167"/>
      <c r="K803" s="103"/>
      <c r="L803" s="103"/>
      <c r="M803" s="103"/>
      <c r="N803" s="103"/>
      <c r="O803" s="113" t="str" cm="1">
        <f t="array" ref="O803">IFERROR(INDEX($D$12:$D$1000,MATCH(0,COUNTIF($O$11:O802,$D$12:$D$1000&amp;"")+IF($D$12:$D$1000="",1,0),0)),"")</f>
        <v/>
      </c>
      <c r="P803" s="114" t="str">
        <f t="shared" si="36"/>
        <v/>
      </c>
      <c r="Q803" s="115" t="str">
        <f t="shared" si="37"/>
        <v/>
      </c>
      <c r="R803" s="15" t="str">
        <f t="shared" si="38"/>
        <v/>
      </c>
      <c r="T803" s="116"/>
      <c r="U803" s="116"/>
      <c r="V803" s="30"/>
    </row>
    <row r="804" spans="2:22">
      <c r="B804" s="105"/>
      <c r="C804" s="102"/>
      <c r="D804" s="100" t="str">
        <f>IFERROR(INDEX('Equipment List'!$B$2:$B$2038,MATCH(E804,'Equipment List'!$A$2:$A$2038,0)),"")</f>
        <v/>
      </c>
      <c r="E804" s="119"/>
      <c r="F804" s="111"/>
      <c r="G804" s="105"/>
      <c r="H804" s="165"/>
      <c r="I804" s="166"/>
      <c r="J804" s="167"/>
      <c r="K804" s="103"/>
      <c r="L804" s="103"/>
      <c r="M804" s="103"/>
      <c r="N804" s="103"/>
      <c r="O804" s="113" t="str" cm="1">
        <f t="array" ref="O804">IFERROR(INDEX($D$12:$D$1000,MATCH(0,COUNTIF($O$11:O803,$D$12:$D$1000&amp;"")+IF($D$12:$D$1000="",1,0),0)),"")</f>
        <v/>
      </c>
      <c r="P804" s="114" t="str">
        <f t="shared" si="36"/>
        <v/>
      </c>
      <c r="Q804" s="115" t="str">
        <f t="shared" si="37"/>
        <v/>
      </c>
      <c r="R804" s="15" t="str">
        <f t="shared" si="38"/>
        <v/>
      </c>
      <c r="T804" s="116"/>
      <c r="U804" s="116"/>
      <c r="V804" s="30"/>
    </row>
    <row r="805" spans="2:22">
      <c r="B805" s="105"/>
      <c r="C805" s="102"/>
      <c r="D805" s="100" t="str">
        <f>IFERROR(INDEX('Equipment List'!$B$2:$B$2038,MATCH(E805,'Equipment List'!$A$2:$A$2038,0)),"")</f>
        <v/>
      </c>
      <c r="E805" s="119"/>
      <c r="F805" s="111"/>
      <c r="G805" s="105"/>
      <c r="H805" s="165"/>
      <c r="I805" s="166"/>
      <c r="J805" s="167"/>
      <c r="K805" s="103"/>
      <c r="L805" s="103"/>
      <c r="M805" s="103"/>
      <c r="N805" s="103"/>
      <c r="O805" s="113" t="str" cm="1">
        <f t="array" ref="O805">IFERROR(INDEX($D$12:$D$1000,MATCH(0,COUNTIF($O$11:O804,$D$12:$D$1000&amp;"")+IF($D$12:$D$1000="",1,0),0)),"")</f>
        <v/>
      </c>
      <c r="P805" s="114" t="str">
        <f t="shared" si="36"/>
        <v/>
      </c>
      <c r="Q805" s="115" t="str">
        <f t="shared" si="37"/>
        <v/>
      </c>
      <c r="R805" s="15" t="str">
        <f t="shared" si="38"/>
        <v/>
      </c>
      <c r="T805" s="116"/>
      <c r="U805" s="116"/>
      <c r="V805" s="30"/>
    </row>
    <row r="806" spans="2:22">
      <c r="B806" s="105"/>
      <c r="C806" s="102"/>
      <c r="D806" s="100" t="str">
        <f>IFERROR(INDEX('Equipment List'!$B$2:$B$2038,MATCH(E806,'Equipment List'!$A$2:$A$2038,0)),"")</f>
        <v/>
      </c>
      <c r="E806" s="119"/>
      <c r="F806" s="111"/>
      <c r="G806" s="105"/>
      <c r="H806" s="165"/>
      <c r="I806" s="166"/>
      <c r="J806" s="167"/>
      <c r="K806" s="103"/>
      <c r="L806" s="103"/>
      <c r="M806" s="103"/>
      <c r="N806" s="103"/>
      <c r="O806" s="113" t="str" cm="1">
        <f t="array" ref="O806">IFERROR(INDEX($D$12:$D$1000,MATCH(0,COUNTIF($O$11:O805,$D$12:$D$1000&amp;"")+IF($D$12:$D$1000="",1,0),0)),"")</f>
        <v/>
      </c>
      <c r="P806" s="114" t="str">
        <f t="shared" si="36"/>
        <v/>
      </c>
      <c r="Q806" s="115" t="str">
        <f t="shared" si="37"/>
        <v/>
      </c>
      <c r="R806" s="15" t="str">
        <f t="shared" si="38"/>
        <v/>
      </c>
      <c r="T806" s="116"/>
      <c r="U806" s="116"/>
      <c r="V806" s="30"/>
    </row>
    <row r="807" spans="2:22">
      <c r="B807" s="105"/>
      <c r="C807" s="102"/>
      <c r="D807" s="100" t="str">
        <f>IFERROR(INDEX('Equipment List'!$B$2:$B$2038,MATCH(E807,'Equipment List'!$A$2:$A$2038,0)),"")</f>
        <v/>
      </c>
      <c r="E807" s="119"/>
      <c r="F807" s="111"/>
      <c r="G807" s="105"/>
      <c r="H807" s="165"/>
      <c r="I807" s="166"/>
      <c r="J807" s="167"/>
      <c r="K807" s="103"/>
      <c r="L807" s="103"/>
      <c r="M807" s="103"/>
      <c r="N807" s="103"/>
      <c r="O807" s="113" t="str" cm="1">
        <f t="array" ref="O807">IFERROR(INDEX($D$12:$D$1000,MATCH(0,COUNTIF($O$11:O806,$D$12:$D$1000&amp;"")+IF($D$12:$D$1000="",1,0),0)),"")</f>
        <v/>
      </c>
      <c r="P807" s="114" t="str">
        <f t="shared" si="36"/>
        <v/>
      </c>
      <c r="Q807" s="115" t="str">
        <f t="shared" si="37"/>
        <v/>
      </c>
      <c r="R807" s="15" t="str">
        <f t="shared" si="38"/>
        <v/>
      </c>
      <c r="T807" s="116"/>
      <c r="U807" s="116"/>
      <c r="V807" s="30"/>
    </row>
    <row r="808" spans="2:22">
      <c r="B808" s="105"/>
      <c r="C808" s="102"/>
      <c r="D808" s="100" t="str">
        <f>IFERROR(INDEX('Equipment List'!$B$2:$B$2038,MATCH(E808,'Equipment List'!$A$2:$A$2038,0)),"")</f>
        <v/>
      </c>
      <c r="E808" s="119"/>
      <c r="F808" s="111"/>
      <c r="G808" s="105"/>
      <c r="H808" s="165"/>
      <c r="I808" s="166"/>
      <c r="J808" s="167"/>
      <c r="K808" s="103"/>
      <c r="L808" s="103"/>
      <c r="M808" s="103"/>
      <c r="N808" s="103"/>
      <c r="O808" s="113" t="str" cm="1">
        <f t="array" ref="O808">IFERROR(INDEX($D$12:$D$1000,MATCH(0,COUNTIF($O$11:O807,$D$12:$D$1000&amp;"")+IF($D$12:$D$1000="",1,0),0)),"")</f>
        <v/>
      </c>
      <c r="P808" s="114" t="str">
        <f t="shared" si="36"/>
        <v/>
      </c>
      <c r="Q808" s="115" t="str">
        <f t="shared" si="37"/>
        <v/>
      </c>
      <c r="R808" s="15" t="str">
        <f t="shared" si="38"/>
        <v/>
      </c>
      <c r="T808" s="116"/>
      <c r="U808" s="116"/>
      <c r="V808" s="30"/>
    </row>
    <row r="809" spans="2:22">
      <c r="B809" s="105"/>
      <c r="C809" s="102"/>
      <c r="D809" s="100" t="str">
        <f>IFERROR(INDEX('Equipment List'!$B$2:$B$2038,MATCH(E809,'Equipment List'!$A$2:$A$2038,0)),"")</f>
        <v/>
      </c>
      <c r="E809" s="119"/>
      <c r="F809" s="111"/>
      <c r="G809" s="105"/>
      <c r="H809" s="165"/>
      <c r="I809" s="166"/>
      <c r="J809" s="167"/>
      <c r="K809" s="103"/>
      <c r="L809" s="103"/>
      <c r="M809" s="103"/>
      <c r="N809" s="103"/>
      <c r="O809" s="113" t="str" cm="1">
        <f t="array" ref="O809">IFERROR(INDEX($D$12:$D$1000,MATCH(0,COUNTIF($O$11:O808,$D$12:$D$1000&amp;"")+IF($D$12:$D$1000="",1,0),0)),"")</f>
        <v/>
      </c>
      <c r="P809" s="114" t="str">
        <f t="shared" si="36"/>
        <v/>
      </c>
      <c r="Q809" s="115" t="str">
        <f t="shared" si="37"/>
        <v/>
      </c>
      <c r="R809" s="15" t="str">
        <f t="shared" si="38"/>
        <v/>
      </c>
      <c r="T809" s="116"/>
      <c r="U809" s="116"/>
      <c r="V809" s="30"/>
    </row>
    <row r="810" spans="2:22">
      <c r="B810" s="105"/>
      <c r="C810" s="102"/>
      <c r="D810" s="100" t="str">
        <f>IFERROR(INDEX('Equipment List'!$B$2:$B$2038,MATCH(E810,'Equipment List'!$A$2:$A$2038,0)),"")</f>
        <v/>
      </c>
      <c r="E810" s="119"/>
      <c r="F810" s="111"/>
      <c r="G810" s="105"/>
      <c r="H810" s="165"/>
      <c r="I810" s="166"/>
      <c r="J810" s="167"/>
      <c r="K810" s="103"/>
      <c r="L810" s="103"/>
      <c r="M810" s="103"/>
      <c r="N810" s="103"/>
      <c r="O810" s="113" t="str" cm="1">
        <f t="array" ref="O810">IFERROR(INDEX($D$12:$D$1000,MATCH(0,COUNTIF($O$11:O809,$D$12:$D$1000&amp;"")+IF($D$12:$D$1000="",1,0),0)),"")</f>
        <v/>
      </c>
      <c r="P810" s="114" t="str">
        <f t="shared" si="36"/>
        <v/>
      </c>
      <c r="Q810" s="115" t="str">
        <f t="shared" si="37"/>
        <v/>
      </c>
      <c r="R810" s="15" t="str">
        <f t="shared" si="38"/>
        <v/>
      </c>
      <c r="T810" s="116"/>
      <c r="U810" s="116"/>
      <c r="V810" s="30"/>
    </row>
    <row r="811" spans="2:22">
      <c r="B811" s="105"/>
      <c r="C811" s="102"/>
      <c r="D811" s="100" t="str">
        <f>IFERROR(INDEX('Equipment List'!$B$2:$B$2038,MATCH(E811,'Equipment List'!$A$2:$A$2038,0)),"")</f>
        <v/>
      </c>
      <c r="E811" s="119"/>
      <c r="F811" s="111"/>
      <c r="G811" s="105"/>
      <c r="H811" s="165"/>
      <c r="I811" s="166"/>
      <c r="J811" s="167"/>
      <c r="K811" s="103"/>
      <c r="L811" s="103"/>
      <c r="M811" s="103"/>
      <c r="N811" s="103"/>
      <c r="O811" s="113" t="str" cm="1">
        <f t="array" ref="O811">IFERROR(INDEX($D$12:$D$1000,MATCH(0,COUNTIF($O$11:O810,$D$12:$D$1000&amp;"")+IF($D$12:$D$1000="",1,0),0)),"")</f>
        <v/>
      </c>
      <c r="P811" s="114" t="str">
        <f t="shared" si="36"/>
        <v/>
      </c>
      <c r="Q811" s="115" t="str">
        <f t="shared" si="37"/>
        <v/>
      </c>
      <c r="R811" s="15" t="str">
        <f t="shared" si="38"/>
        <v/>
      </c>
      <c r="T811" s="116"/>
      <c r="U811" s="116"/>
      <c r="V811" s="30"/>
    </row>
    <row r="812" spans="2:22">
      <c r="B812" s="105"/>
      <c r="C812" s="102"/>
      <c r="D812" s="100" t="str">
        <f>IFERROR(INDEX('Equipment List'!$B$2:$B$2038,MATCH(E812,'Equipment List'!$A$2:$A$2038,0)),"")</f>
        <v/>
      </c>
      <c r="E812" s="119"/>
      <c r="F812" s="111"/>
      <c r="G812" s="105"/>
      <c r="H812" s="165"/>
      <c r="I812" s="166"/>
      <c r="J812" s="167"/>
      <c r="K812" s="103"/>
      <c r="L812" s="103"/>
      <c r="M812" s="103"/>
      <c r="N812" s="103"/>
      <c r="O812" s="113" t="str" cm="1">
        <f t="array" ref="O812">IFERROR(INDEX($D$12:$D$1000,MATCH(0,COUNTIF($O$11:O811,$D$12:$D$1000&amp;"")+IF($D$12:$D$1000="",1,0),0)),"")</f>
        <v/>
      </c>
      <c r="P812" s="114" t="str">
        <f t="shared" si="36"/>
        <v/>
      </c>
      <c r="Q812" s="115" t="str">
        <f t="shared" si="37"/>
        <v/>
      </c>
      <c r="R812" s="15" t="str">
        <f t="shared" si="38"/>
        <v/>
      </c>
      <c r="T812" s="116"/>
      <c r="U812" s="116"/>
      <c r="V812" s="30"/>
    </row>
    <row r="813" spans="2:22">
      <c r="B813" s="105"/>
      <c r="C813" s="102"/>
      <c r="D813" s="100" t="str">
        <f>IFERROR(INDEX('Equipment List'!$B$2:$B$2038,MATCH(E813,'Equipment List'!$A$2:$A$2038,0)),"")</f>
        <v/>
      </c>
      <c r="E813" s="119"/>
      <c r="F813" s="111"/>
      <c r="G813" s="105"/>
      <c r="H813" s="165"/>
      <c r="I813" s="166"/>
      <c r="J813" s="167"/>
      <c r="K813" s="103"/>
      <c r="L813" s="103"/>
      <c r="M813" s="103"/>
      <c r="N813" s="103"/>
      <c r="O813" s="113" t="str" cm="1">
        <f t="array" ref="O813">IFERROR(INDEX($D$12:$D$1000,MATCH(0,COUNTIF($O$11:O812,$D$12:$D$1000&amp;"")+IF($D$12:$D$1000="",1,0),0)),"")</f>
        <v/>
      </c>
      <c r="P813" s="114" t="str">
        <f t="shared" si="36"/>
        <v/>
      </c>
      <c r="Q813" s="115" t="str">
        <f t="shared" si="37"/>
        <v/>
      </c>
      <c r="R813" s="15" t="str">
        <f t="shared" si="38"/>
        <v/>
      </c>
      <c r="T813" s="116"/>
      <c r="U813" s="116"/>
      <c r="V813" s="30"/>
    </row>
    <row r="814" spans="2:22">
      <c r="B814" s="105"/>
      <c r="C814" s="102"/>
      <c r="D814" s="100" t="str">
        <f>IFERROR(INDEX('Equipment List'!$B$2:$B$2038,MATCH(E814,'Equipment List'!$A$2:$A$2038,0)),"")</f>
        <v/>
      </c>
      <c r="E814" s="119"/>
      <c r="F814" s="111"/>
      <c r="G814" s="105"/>
      <c r="H814" s="165"/>
      <c r="I814" s="166"/>
      <c r="J814" s="167"/>
      <c r="K814" s="103"/>
      <c r="L814" s="103"/>
      <c r="M814" s="103"/>
      <c r="N814" s="103"/>
      <c r="O814" s="113" t="str" cm="1">
        <f t="array" ref="O814">IFERROR(INDEX($D$12:$D$1000,MATCH(0,COUNTIF($O$11:O813,$D$12:$D$1000&amp;"")+IF($D$12:$D$1000="",1,0),0)),"")</f>
        <v/>
      </c>
      <c r="P814" s="114" t="str">
        <f t="shared" si="36"/>
        <v/>
      </c>
      <c r="Q814" s="115" t="str">
        <f t="shared" si="37"/>
        <v/>
      </c>
      <c r="R814" s="15" t="str">
        <f t="shared" si="38"/>
        <v/>
      </c>
      <c r="T814" s="116"/>
      <c r="U814" s="116"/>
      <c r="V814" s="30"/>
    </row>
    <row r="815" spans="2:22">
      <c r="B815" s="105"/>
      <c r="C815" s="102"/>
      <c r="D815" s="100" t="str">
        <f>IFERROR(INDEX('Equipment List'!$B$2:$B$2038,MATCH(E815,'Equipment List'!$A$2:$A$2038,0)),"")</f>
        <v/>
      </c>
      <c r="E815" s="119"/>
      <c r="F815" s="111"/>
      <c r="G815" s="105"/>
      <c r="H815" s="165"/>
      <c r="I815" s="166"/>
      <c r="J815" s="167"/>
      <c r="K815" s="103"/>
      <c r="L815" s="103"/>
      <c r="M815" s="103"/>
      <c r="N815" s="103"/>
      <c r="O815" s="113" t="str" cm="1">
        <f t="array" ref="O815">IFERROR(INDEX($D$12:$D$1000,MATCH(0,COUNTIF($O$11:O814,$D$12:$D$1000&amp;"")+IF($D$12:$D$1000="",1,0),0)),"")</f>
        <v/>
      </c>
      <c r="P815" s="114" t="str">
        <f t="shared" si="36"/>
        <v/>
      </c>
      <c r="Q815" s="115" t="str">
        <f t="shared" si="37"/>
        <v/>
      </c>
      <c r="R815" s="15" t="str">
        <f t="shared" si="38"/>
        <v/>
      </c>
      <c r="T815" s="116"/>
      <c r="U815" s="116"/>
      <c r="V815" s="30"/>
    </row>
    <row r="816" spans="2:22">
      <c r="B816" s="105"/>
      <c r="C816" s="102"/>
      <c r="D816" s="100" t="str">
        <f>IFERROR(INDEX('Equipment List'!$B$2:$B$2038,MATCH(E816,'Equipment List'!$A$2:$A$2038,0)),"")</f>
        <v/>
      </c>
      <c r="E816" s="119"/>
      <c r="F816" s="111"/>
      <c r="G816" s="105"/>
      <c r="H816" s="165"/>
      <c r="I816" s="166"/>
      <c r="J816" s="167"/>
      <c r="K816" s="103"/>
      <c r="L816" s="103"/>
      <c r="M816" s="103"/>
      <c r="N816" s="103"/>
      <c r="O816" s="113" t="str" cm="1">
        <f t="array" ref="O816">IFERROR(INDEX($D$12:$D$1000,MATCH(0,COUNTIF($O$11:O815,$D$12:$D$1000&amp;"")+IF($D$12:$D$1000="",1,0),0)),"")</f>
        <v/>
      </c>
      <c r="P816" s="114" t="str">
        <f t="shared" si="36"/>
        <v/>
      </c>
      <c r="Q816" s="115" t="str">
        <f t="shared" si="37"/>
        <v/>
      </c>
      <c r="R816" s="15" t="str">
        <f t="shared" si="38"/>
        <v/>
      </c>
      <c r="T816" s="116"/>
      <c r="U816" s="116"/>
      <c r="V816" s="30"/>
    </row>
    <row r="817" spans="2:22">
      <c r="B817" s="105"/>
      <c r="C817" s="102"/>
      <c r="D817" s="100" t="str">
        <f>IFERROR(INDEX('Equipment List'!$B$2:$B$2038,MATCH(E817,'Equipment List'!$A$2:$A$2038,0)),"")</f>
        <v/>
      </c>
      <c r="E817" s="119"/>
      <c r="F817" s="111"/>
      <c r="G817" s="105"/>
      <c r="H817" s="165"/>
      <c r="I817" s="166"/>
      <c r="J817" s="167"/>
      <c r="K817" s="103"/>
      <c r="L817" s="103"/>
      <c r="M817" s="103"/>
      <c r="N817" s="103"/>
      <c r="O817" s="113" t="str" cm="1">
        <f t="array" ref="O817">IFERROR(INDEX($D$12:$D$1000,MATCH(0,COUNTIF($O$11:O816,$D$12:$D$1000&amp;"")+IF($D$12:$D$1000="",1,0),0)),"")</f>
        <v/>
      </c>
      <c r="P817" s="114" t="str">
        <f t="shared" si="36"/>
        <v/>
      </c>
      <c r="Q817" s="115" t="str">
        <f t="shared" si="37"/>
        <v/>
      </c>
      <c r="R817" s="15" t="str">
        <f t="shared" si="38"/>
        <v/>
      </c>
      <c r="T817" s="116"/>
      <c r="U817" s="116"/>
      <c r="V817" s="30"/>
    </row>
    <row r="818" spans="2:22">
      <c r="B818" s="105"/>
      <c r="C818" s="102"/>
      <c r="D818" s="100" t="str">
        <f>IFERROR(INDEX('Equipment List'!$B$2:$B$2038,MATCH(E818,'Equipment List'!$A$2:$A$2038,0)),"")</f>
        <v/>
      </c>
      <c r="E818" s="119"/>
      <c r="F818" s="111"/>
      <c r="G818" s="105"/>
      <c r="H818" s="165"/>
      <c r="I818" s="166"/>
      <c r="J818" s="167"/>
      <c r="K818" s="103"/>
      <c r="L818" s="103"/>
      <c r="M818" s="103"/>
      <c r="N818" s="103"/>
      <c r="O818" s="113" t="str" cm="1">
        <f t="array" ref="O818">IFERROR(INDEX($D$12:$D$1000,MATCH(0,COUNTIF($O$11:O817,$D$12:$D$1000&amp;"")+IF($D$12:$D$1000="",1,0),0)),"")</f>
        <v/>
      </c>
      <c r="P818" s="114" t="str">
        <f t="shared" si="36"/>
        <v/>
      </c>
      <c r="Q818" s="115" t="str">
        <f t="shared" si="37"/>
        <v/>
      </c>
      <c r="R818" s="15" t="str">
        <f t="shared" si="38"/>
        <v/>
      </c>
      <c r="T818" s="116"/>
      <c r="U818" s="116"/>
      <c r="V818" s="30"/>
    </row>
    <row r="819" spans="2:22">
      <c r="B819" s="105"/>
      <c r="C819" s="102"/>
      <c r="D819" s="100" t="str">
        <f>IFERROR(INDEX('Equipment List'!$B$2:$B$2038,MATCH(E819,'Equipment List'!$A$2:$A$2038,0)),"")</f>
        <v/>
      </c>
      <c r="E819" s="119"/>
      <c r="F819" s="111"/>
      <c r="G819" s="105"/>
      <c r="H819" s="165"/>
      <c r="I819" s="166"/>
      <c r="J819" s="167"/>
      <c r="K819" s="103"/>
      <c r="L819" s="103"/>
      <c r="M819" s="103"/>
      <c r="N819" s="103"/>
      <c r="O819" s="113" t="str" cm="1">
        <f t="array" ref="O819">IFERROR(INDEX($D$12:$D$1000,MATCH(0,COUNTIF($O$11:O818,$D$12:$D$1000&amp;"")+IF($D$12:$D$1000="",1,0),0)),"")</f>
        <v/>
      </c>
      <c r="P819" s="114" t="str">
        <f t="shared" si="36"/>
        <v/>
      </c>
      <c r="Q819" s="115" t="str">
        <f t="shared" si="37"/>
        <v/>
      </c>
      <c r="R819" s="15" t="str">
        <f t="shared" si="38"/>
        <v/>
      </c>
      <c r="T819" s="116"/>
      <c r="U819" s="116"/>
      <c r="V819" s="30"/>
    </row>
    <row r="820" spans="2:22">
      <c r="B820" s="105"/>
      <c r="C820" s="102"/>
      <c r="D820" s="100" t="str">
        <f>IFERROR(INDEX('Equipment List'!$B$2:$B$2038,MATCH(E820,'Equipment List'!$A$2:$A$2038,0)),"")</f>
        <v/>
      </c>
      <c r="E820" s="119"/>
      <c r="F820" s="111"/>
      <c r="G820" s="105"/>
      <c r="H820" s="165"/>
      <c r="I820" s="166"/>
      <c r="J820" s="167"/>
      <c r="K820" s="103"/>
      <c r="L820" s="103"/>
      <c r="M820" s="103"/>
      <c r="N820" s="103"/>
      <c r="O820" s="113" t="str" cm="1">
        <f t="array" ref="O820">IFERROR(INDEX($D$12:$D$1000,MATCH(0,COUNTIF($O$11:O819,$D$12:$D$1000&amp;"")+IF($D$12:$D$1000="",1,0),0)),"")</f>
        <v/>
      </c>
      <c r="P820" s="114" t="str">
        <f t="shared" si="36"/>
        <v/>
      </c>
      <c r="Q820" s="115" t="str">
        <f t="shared" si="37"/>
        <v/>
      </c>
      <c r="R820" s="15" t="str">
        <f t="shared" si="38"/>
        <v/>
      </c>
      <c r="T820" s="116"/>
      <c r="U820" s="116"/>
      <c r="V820" s="30"/>
    </row>
    <row r="821" spans="2:22">
      <c r="B821" s="105"/>
      <c r="C821" s="102"/>
      <c r="D821" s="100" t="str">
        <f>IFERROR(INDEX('Equipment List'!$B$2:$B$2038,MATCH(E821,'Equipment List'!$A$2:$A$2038,0)),"")</f>
        <v/>
      </c>
      <c r="E821" s="119"/>
      <c r="F821" s="111"/>
      <c r="G821" s="105"/>
      <c r="H821" s="165"/>
      <c r="I821" s="166"/>
      <c r="J821" s="167"/>
      <c r="K821" s="103"/>
      <c r="L821" s="103"/>
      <c r="M821" s="103"/>
      <c r="N821" s="103"/>
      <c r="O821" s="113" t="str" cm="1">
        <f t="array" ref="O821">IFERROR(INDEX($D$12:$D$1000,MATCH(0,COUNTIF($O$11:O820,$D$12:$D$1000&amp;"")+IF($D$12:$D$1000="",1,0),0)),"")</f>
        <v/>
      </c>
      <c r="P821" s="114" t="str">
        <f t="shared" si="36"/>
        <v/>
      </c>
      <c r="Q821" s="115" t="str">
        <f t="shared" si="37"/>
        <v/>
      </c>
      <c r="R821" s="15" t="str">
        <f t="shared" si="38"/>
        <v/>
      </c>
      <c r="T821" s="116"/>
      <c r="U821" s="116"/>
      <c r="V821" s="30"/>
    </row>
    <row r="822" spans="2:22">
      <c r="B822" s="105"/>
      <c r="C822" s="102"/>
      <c r="D822" s="100" t="str">
        <f>IFERROR(INDEX('Equipment List'!$B$2:$B$2038,MATCH(E822,'Equipment List'!$A$2:$A$2038,0)),"")</f>
        <v/>
      </c>
      <c r="E822" s="119"/>
      <c r="F822" s="111"/>
      <c r="G822" s="105"/>
      <c r="H822" s="165"/>
      <c r="I822" s="166"/>
      <c r="J822" s="167"/>
      <c r="K822" s="103"/>
      <c r="L822" s="103"/>
      <c r="M822" s="103"/>
      <c r="N822" s="103"/>
      <c r="O822" s="113" t="str" cm="1">
        <f t="array" ref="O822">IFERROR(INDEX($D$12:$D$1000,MATCH(0,COUNTIF($O$11:O821,$D$12:$D$1000&amp;"")+IF($D$12:$D$1000="",1,0),0)),"")</f>
        <v/>
      </c>
      <c r="P822" s="114" t="str">
        <f t="shared" si="36"/>
        <v/>
      </c>
      <c r="Q822" s="115" t="str">
        <f t="shared" si="37"/>
        <v/>
      </c>
      <c r="R822" s="15" t="str">
        <f t="shared" si="38"/>
        <v/>
      </c>
      <c r="T822" s="116"/>
      <c r="U822" s="116"/>
      <c r="V822" s="30"/>
    </row>
    <row r="823" spans="2:22">
      <c r="B823" s="105"/>
      <c r="C823" s="102"/>
      <c r="D823" s="100" t="str">
        <f>IFERROR(INDEX('Equipment List'!$B$2:$B$2038,MATCH(E823,'Equipment List'!$A$2:$A$2038,0)),"")</f>
        <v/>
      </c>
      <c r="E823" s="119"/>
      <c r="F823" s="111"/>
      <c r="G823" s="105"/>
      <c r="H823" s="165"/>
      <c r="I823" s="166"/>
      <c r="J823" s="167"/>
      <c r="K823" s="103"/>
      <c r="L823" s="103"/>
      <c r="M823" s="103"/>
      <c r="N823" s="103"/>
      <c r="O823" s="113" t="str" cm="1">
        <f t="array" ref="O823">IFERROR(INDEX($D$12:$D$1000,MATCH(0,COUNTIF($O$11:O822,$D$12:$D$1000&amp;"")+IF($D$12:$D$1000="",1,0),0)),"")</f>
        <v/>
      </c>
      <c r="P823" s="114" t="str">
        <f t="shared" si="36"/>
        <v/>
      </c>
      <c r="Q823" s="115" t="str">
        <f t="shared" si="37"/>
        <v/>
      </c>
      <c r="R823" s="15" t="str">
        <f t="shared" si="38"/>
        <v/>
      </c>
      <c r="T823" s="116"/>
      <c r="U823" s="116"/>
      <c r="V823" s="30"/>
    </row>
    <row r="824" spans="2:22">
      <c r="B824" s="105"/>
      <c r="C824" s="102"/>
      <c r="D824" s="100" t="str">
        <f>IFERROR(INDEX('Equipment List'!$B$2:$B$2038,MATCH(E824,'Equipment List'!$A$2:$A$2038,0)),"")</f>
        <v/>
      </c>
      <c r="E824" s="119"/>
      <c r="F824" s="111"/>
      <c r="G824" s="105"/>
      <c r="H824" s="165"/>
      <c r="I824" s="166"/>
      <c r="J824" s="167"/>
      <c r="K824" s="103"/>
      <c r="L824" s="103"/>
      <c r="M824" s="103"/>
      <c r="N824" s="103"/>
      <c r="O824" s="113" t="str" cm="1">
        <f t="array" ref="O824">IFERROR(INDEX($D$12:$D$1000,MATCH(0,COUNTIF($O$11:O823,$D$12:$D$1000&amp;"")+IF($D$12:$D$1000="",1,0),0)),"")</f>
        <v/>
      </c>
      <c r="P824" s="114" t="str">
        <f t="shared" si="36"/>
        <v/>
      </c>
      <c r="Q824" s="115" t="str">
        <f t="shared" si="37"/>
        <v/>
      </c>
      <c r="R824" s="15" t="str">
        <f t="shared" si="38"/>
        <v/>
      </c>
      <c r="T824" s="116"/>
      <c r="U824" s="116"/>
      <c r="V824" s="30"/>
    </row>
    <row r="825" spans="2:22">
      <c r="B825" s="105"/>
      <c r="C825" s="102"/>
      <c r="D825" s="100" t="str">
        <f>IFERROR(INDEX('Equipment List'!$B$2:$B$2038,MATCH(E825,'Equipment List'!$A$2:$A$2038,0)),"")</f>
        <v/>
      </c>
      <c r="E825" s="119"/>
      <c r="F825" s="111"/>
      <c r="G825" s="105"/>
      <c r="H825" s="165"/>
      <c r="I825" s="166"/>
      <c r="J825" s="167"/>
      <c r="K825" s="103"/>
      <c r="L825" s="103"/>
      <c r="M825" s="103"/>
      <c r="N825" s="103"/>
      <c r="O825" s="113" t="str" cm="1">
        <f t="array" ref="O825">IFERROR(INDEX($D$12:$D$1000,MATCH(0,COUNTIF($O$11:O824,$D$12:$D$1000&amp;"")+IF($D$12:$D$1000="",1,0),0)),"")</f>
        <v/>
      </c>
      <c r="P825" s="114" t="str">
        <f t="shared" si="36"/>
        <v/>
      </c>
      <c r="Q825" s="115" t="str">
        <f t="shared" si="37"/>
        <v/>
      </c>
      <c r="R825" s="15" t="str">
        <f t="shared" si="38"/>
        <v/>
      </c>
      <c r="T825" s="116"/>
      <c r="U825" s="116"/>
      <c r="V825" s="30"/>
    </row>
    <row r="826" spans="2:22">
      <c r="B826" s="105"/>
      <c r="C826" s="102"/>
      <c r="D826" s="100" t="str">
        <f>IFERROR(INDEX('Equipment List'!$B$2:$B$2038,MATCH(E826,'Equipment List'!$A$2:$A$2038,0)),"")</f>
        <v/>
      </c>
      <c r="E826" s="119"/>
      <c r="F826" s="111"/>
      <c r="G826" s="105"/>
      <c r="H826" s="165"/>
      <c r="I826" s="166"/>
      <c r="J826" s="167"/>
      <c r="K826" s="103"/>
      <c r="L826" s="103"/>
      <c r="M826" s="103"/>
      <c r="N826" s="103"/>
      <c r="O826" s="113" t="str" cm="1">
        <f t="array" ref="O826">IFERROR(INDEX($D$12:$D$1000,MATCH(0,COUNTIF($O$11:O825,$D$12:$D$1000&amp;"")+IF($D$12:$D$1000="",1,0),0)),"")</f>
        <v/>
      </c>
      <c r="P826" s="114" t="str">
        <f t="shared" si="36"/>
        <v/>
      </c>
      <c r="Q826" s="115" t="str">
        <f t="shared" si="37"/>
        <v/>
      </c>
      <c r="R826" s="15" t="str">
        <f t="shared" si="38"/>
        <v/>
      </c>
      <c r="T826" s="116"/>
      <c r="U826" s="116"/>
      <c r="V826" s="30"/>
    </row>
    <row r="827" spans="2:22">
      <c r="B827" s="105"/>
      <c r="C827" s="102"/>
      <c r="D827" s="100" t="str">
        <f>IFERROR(INDEX('Equipment List'!$B$2:$B$2038,MATCH(E827,'Equipment List'!$A$2:$A$2038,0)),"")</f>
        <v/>
      </c>
      <c r="E827" s="119"/>
      <c r="F827" s="111"/>
      <c r="G827" s="105"/>
      <c r="H827" s="165"/>
      <c r="I827" s="166"/>
      <c r="J827" s="167"/>
      <c r="K827" s="103"/>
      <c r="L827" s="103"/>
      <c r="M827" s="103"/>
      <c r="N827" s="103"/>
      <c r="O827" s="113" t="str" cm="1">
        <f t="array" ref="O827">IFERROR(INDEX($D$12:$D$1000,MATCH(0,COUNTIF($O$11:O826,$D$12:$D$1000&amp;"")+IF($D$12:$D$1000="",1,0),0)),"")</f>
        <v/>
      </c>
      <c r="P827" s="114" t="str">
        <f t="shared" si="36"/>
        <v/>
      </c>
      <c r="Q827" s="115" t="str">
        <f t="shared" si="37"/>
        <v/>
      </c>
      <c r="R827" s="15" t="str">
        <f t="shared" si="38"/>
        <v/>
      </c>
      <c r="T827" s="116"/>
      <c r="U827" s="116"/>
      <c r="V827" s="30"/>
    </row>
    <row r="828" spans="2:22">
      <c r="B828" s="105"/>
      <c r="C828" s="102"/>
      <c r="D828" s="100" t="str">
        <f>IFERROR(INDEX('Equipment List'!$B$2:$B$2038,MATCH(E828,'Equipment List'!$A$2:$A$2038,0)),"")</f>
        <v/>
      </c>
      <c r="E828" s="119"/>
      <c r="F828" s="111"/>
      <c r="G828" s="105"/>
      <c r="H828" s="165"/>
      <c r="I828" s="166"/>
      <c r="J828" s="167"/>
      <c r="K828" s="103"/>
      <c r="L828" s="103"/>
      <c r="M828" s="103"/>
      <c r="N828" s="103"/>
      <c r="O828" s="113" t="str" cm="1">
        <f t="array" ref="O828">IFERROR(INDEX($D$12:$D$1000,MATCH(0,COUNTIF($O$11:O827,$D$12:$D$1000&amp;"")+IF($D$12:$D$1000="",1,0),0)),"")</f>
        <v/>
      </c>
      <c r="P828" s="114" t="str">
        <f t="shared" si="36"/>
        <v/>
      </c>
      <c r="Q828" s="115" t="str">
        <f t="shared" si="37"/>
        <v/>
      </c>
      <c r="R828" s="15" t="str">
        <f t="shared" si="38"/>
        <v/>
      </c>
      <c r="T828" s="116"/>
      <c r="U828" s="116"/>
      <c r="V828" s="30"/>
    </row>
    <row r="829" spans="2:22">
      <c r="B829" s="105"/>
      <c r="C829" s="102"/>
      <c r="D829" s="100" t="str">
        <f>IFERROR(INDEX('Equipment List'!$B$2:$B$2038,MATCH(E829,'Equipment List'!$A$2:$A$2038,0)),"")</f>
        <v/>
      </c>
      <c r="E829" s="119"/>
      <c r="F829" s="111"/>
      <c r="G829" s="105"/>
      <c r="H829" s="165"/>
      <c r="I829" s="166"/>
      <c r="J829" s="167"/>
      <c r="K829" s="103"/>
      <c r="L829" s="103"/>
      <c r="M829" s="103"/>
      <c r="N829" s="103"/>
      <c r="O829" s="113" t="str" cm="1">
        <f t="array" ref="O829">IFERROR(INDEX($D$12:$D$1000,MATCH(0,COUNTIF($O$11:O828,$D$12:$D$1000&amp;"")+IF($D$12:$D$1000="",1,0),0)),"")</f>
        <v/>
      </c>
      <c r="P829" s="114" t="str">
        <f t="shared" si="36"/>
        <v/>
      </c>
      <c r="Q829" s="115" t="str">
        <f t="shared" si="37"/>
        <v/>
      </c>
      <c r="R829" s="15" t="str">
        <f t="shared" si="38"/>
        <v/>
      </c>
      <c r="T829" s="116"/>
      <c r="U829" s="116"/>
      <c r="V829" s="30"/>
    </row>
    <row r="830" spans="2:22">
      <c r="B830" s="105"/>
      <c r="C830" s="102"/>
      <c r="D830" s="100" t="str">
        <f>IFERROR(INDEX('Equipment List'!$B$2:$B$2038,MATCH(E830,'Equipment List'!$A$2:$A$2038,0)),"")</f>
        <v/>
      </c>
      <c r="E830" s="119"/>
      <c r="F830" s="111"/>
      <c r="G830" s="105"/>
      <c r="H830" s="165"/>
      <c r="I830" s="166"/>
      <c r="J830" s="167"/>
      <c r="K830" s="103"/>
      <c r="L830" s="103"/>
      <c r="M830" s="103"/>
      <c r="N830" s="103"/>
      <c r="O830" s="113" t="str" cm="1">
        <f t="array" ref="O830">IFERROR(INDEX($D$12:$D$1000,MATCH(0,COUNTIF($O$11:O829,$D$12:$D$1000&amp;"")+IF($D$12:$D$1000="",1,0),0)),"")</f>
        <v/>
      </c>
      <c r="P830" s="114" t="str">
        <f t="shared" si="36"/>
        <v/>
      </c>
      <c r="Q830" s="115" t="str">
        <f t="shared" si="37"/>
        <v/>
      </c>
      <c r="R830" s="15" t="str">
        <f t="shared" si="38"/>
        <v/>
      </c>
      <c r="T830" s="116"/>
      <c r="U830" s="116"/>
      <c r="V830" s="30"/>
    </row>
    <row r="831" spans="2:22">
      <c r="B831" s="105"/>
      <c r="C831" s="102"/>
      <c r="D831" s="100" t="str">
        <f>IFERROR(INDEX('Equipment List'!$B$2:$B$2038,MATCH(E831,'Equipment List'!$A$2:$A$2038,0)),"")</f>
        <v/>
      </c>
      <c r="E831" s="119"/>
      <c r="F831" s="111"/>
      <c r="G831" s="105"/>
      <c r="H831" s="165"/>
      <c r="I831" s="166"/>
      <c r="J831" s="167"/>
      <c r="K831" s="103"/>
      <c r="L831" s="103"/>
      <c r="M831" s="103"/>
      <c r="N831" s="103"/>
      <c r="O831" s="113" t="str" cm="1">
        <f t="array" ref="O831">IFERROR(INDEX($D$12:$D$1000,MATCH(0,COUNTIF($O$11:O830,$D$12:$D$1000&amp;"")+IF($D$12:$D$1000="",1,0),0)),"")</f>
        <v/>
      </c>
      <c r="P831" s="114" t="str">
        <f t="shared" si="36"/>
        <v/>
      </c>
      <c r="Q831" s="115" t="str">
        <f t="shared" si="37"/>
        <v/>
      </c>
      <c r="R831" s="15" t="str">
        <f t="shared" si="38"/>
        <v/>
      </c>
      <c r="T831" s="116"/>
      <c r="U831" s="116"/>
      <c r="V831" s="30"/>
    </row>
    <row r="832" spans="2:22">
      <c r="B832" s="105"/>
      <c r="C832" s="102"/>
      <c r="D832" s="100" t="str">
        <f>IFERROR(INDEX('Equipment List'!$B$2:$B$2038,MATCH(E832,'Equipment List'!$A$2:$A$2038,0)),"")</f>
        <v/>
      </c>
      <c r="E832" s="119"/>
      <c r="F832" s="111"/>
      <c r="G832" s="105"/>
      <c r="H832" s="165"/>
      <c r="I832" s="166"/>
      <c r="J832" s="167"/>
      <c r="K832" s="103"/>
      <c r="L832" s="103"/>
      <c r="M832" s="103"/>
      <c r="N832" s="103"/>
      <c r="O832" s="113" t="str" cm="1">
        <f t="array" ref="O832">IFERROR(INDEX($D$12:$D$1000,MATCH(0,COUNTIF($O$11:O831,$D$12:$D$1000&amp;"")+IF($D$12:$D$1000="",1,0),0)),"")</f>
        <v/>
      </c>
      <c r="P832" s="114" t="str">
        <f t="shared" si="36"/>
        <v/>
      </c>
      <c r="Q832" s="115" t="str">
        <f t="shared" si="37"/>
        <v/>
      </c>
      <c r="R832" s="15" t="str">
        <f t="shared" si="38"/>
        <v/>
      </c>
      <c r="T832" s="116"/>
      <c r="U832" s="116"/>
      <c r="V832" s="30"/>
    </row>
    <row r="833" spans="2:22">
      <c r="B833" s="105"/>
      <c r="C833" s="102"/>
      <c r="D833" s="100" t="str">
        <f>IFERROR(INDEX('Equipment List'!$B$2:$B$2038,MATCH(E833,'Equipment List'!$A$2:$A$2038,0)),"")</f>
        <v/>
      </c>
      <c r="E833" s="119"/>
      <c r="F833" s="111"/>
      <c r="G833" s="105"/>
      <c r="H833" s="165"/>
      <c r="I833" s="166"/>
      <c r="J833" s="167"/>
      <c r="K833" s="103"/>
      <c r="L833" s="103"/>
      <c r="M833" s="103"/>
      <c r="N833" s="103"/>
      <c r="O833" s="113" t="str" cm="1">
        <f t="array" ref="O833">IFERROR(INDEX($D$12:$D$1000,MATCH(0,COUNTIF($O$11:O832,$D$12:$D$1000&amp;"")+IF($D$12:$D$1000="",1,0),0)),"")</f>
        <v/>
      </c>
      <c r="P833" s="114" t="str">
        <f t="shared" si="36"/>
        <v/>
      </c>
      <c r="Q833" s="115" t="str">
        <f t="shared" si="37"/>
        <v/>
      </c>
      <c r="R833" s="15" t="str">
        <f t="shared" si="38"/>
        <v/>
      </c>
      <c r="T833" s="116"/>
      <c r="U833" s="116"/>
      <c r="V833" s="30"/>
    </row>
    <row r="834" spans="2:22">
      <c r="B834" s="105"/>
      <c r="C834" s="102"/>
      <c r="D834" s="100" t="str">
        <f>IFERROR(INDEX('Equipment List'!$B$2:$B$2038,MATCH(E834,'Equipment List'!$A$2:$A$2038,0)),"")</f>
        <v/>
      </c>
      <c r="E834" s="119"/>
      <c r="F834" s="111"/>
      <c r="G834" s="105"/>
      <c r="H834" s="165"/>
      <c r="I834" s="166"/>
      <c r="J834" s="167"/>
      <c r="K834" s="103"/>
      <c r="L834" s="103"/>
      <c r="M834" s="103"/>
      <c r="N834" s="103"/>
      <c r="O834" s="113" t="str" cm="1">
        <f t="array" ref="O834">IFERROR(INDEX($D$12:$D$1000,MATCH(0,COUNTIF($O$11:O833,$D$12:$D$1000&amp;"")+IF($D$12:$D$1000="",1,0),0)),"")</f>
        <v/>
      </c>
      <c r="P834" s="114" t="str">
        <f t="shared" si="36"/>
        <v/>
      </c>
      <c r="Q834" s="115" t="str">
        <f t="shared" si="37"/>
        <v/>
      </c>
      <c r="R834" s="15" t="str">
        <f t="shared" si="38"/>
        <v/>
      </c>
      <c r="T834" s="116"/>
      <c r="U834" s="116"/>
      <c r="V834" s="30"/>
    </row>
    <row r="835" spans="2:22">
      <c r="B835" s="105"/>
      <c r="C835" s="102"/>
      <c r="D835" s="100" t="str">
        <f>IFERROR(INDEX('Equipment List'!$B$2:$B$2038,MATCH(E835,'Equipment List'!$A$2:$A$2038,0)),"")</f>
        <v/>
      </c>
      <c r="E835" s="119"/>
      <c r="F835" s="111"/>
      <c r="G835" s="105"/>
      <c r="H835" s="165"/>
      <c r="I835" s="166"/>
      <c r="J835" s="167"/>
      <c r="K835" s="103"/>
      <c r="L835" s="103"/>
      <c r="M835" s="103"/>
      <c r="N835" s="103"/>
      <c r="O835" s="113" t="str" cm="1">
        <f t="array" ref="O835">IFERROR(INDEX($D$12:$D$1000,MATCH(0,COUNTIF($O$11:O834,$D$12:$D$1000&amp;"")+IF($D$12:$D$1000="",1,0),0)),"")</f>
        <v/>
      </c>
      <c r="P835" s="114" t="str">
        <f t="shared" si="36"/>
        <v/>
      </c>
      <c r="Q835" s="115" t="str">
        <f t="shared" si="37"/>
        <v/>
      </c>
      <c r="R835" s="15" t="str">
        <f t="shared" si="38"/>
        <v/>
      </c>
      <c r="T835" s="116"/>
      <c r="U835" s="116"/>
      <c r="V835" s="30"/>
    </row>
    <row r="836" spans="2:22">
      <c r="B836" s="105"/>
      <c r="C836" s="102"/>
      <c r="D836" s="100" t="str">
        <f>IFERROR(INDEX('Equipment List'!$B$2:$B$2038,MATCH(E836,'Equipment List'!$A$2:$A$2038,0)),"")</f>
        <v/>
      </c>
      <c r="E836" s="119"/>
      <c r="F836" s="111"/>
      <c r="G836" s="105"/>
      <c r="H836" s="165"/>
      <c r="I836" s="166"/>
      <c r="J836" s="167"/>
      <c r="K836" s="103"/>
      <c r="L836" s="103"/>
      <c r="M836" s="103"/>
      <c r="N836" s="103"/>
      <c r="O836" s="113" t="str" cm="1">
        <f t="array" ref="O836">IFERROR(INDEX($D$12:$D$1000,MATCH(0,COUNTIF($O$11:O835,$D$12:$D$1000&amp;"")+IF($D$12:$D$1000="",1,0),0)),"")</f>
        <v/>
      </c>
      <c r="P836" s="114" t="str">
        <f t="shared" si="36"/>
        <v/>
      </c>
      <c r="Q836" s="115" t="str">
        <f t="shared" si="37"/>
        <v/>
      </c>
      <c r="R836" s="15" t="str">
        <f t="shared" si="38"/>
        <v/>
      </c>
      <c r="T836" s="116"/>
      <c r="U836" s="116"/>
      <c r="V836" s="30"/>
    </row>
    <row r="837" spans="2:22">
      <c r="B837" s="105"/>
      <c r="C837" s="102"/>
      <c r="D837" s="100" t="str">
        <f>IFERROR(INDEX('Equipment List'!$B$2:$B$2038,MATCH(E837,'Equipment List'!$A$2:$A$2038,0)),"")</f>
        <v/>
      </c>
      <c r="E837" s="119"/>
      <c r="F837" s="111"/>
      <c r="G837" s="105"/>
      <c r="H837" s="165"/>
      <c r="I837" s="166"/>
      <c r="J837" s="167"/>
      <c r="K837" s="103"/>
      <c r="L837" s="103"/>
      <c r="M837" s="103"/>
      <c r="N837" s="103"/>
      <c r="O837" s="113" t="str" cm="1">
        <f t="array" ref="O837">IFERROR(INDEX($D$12:$D$1000,MATCH(0,COUNTIF($O$11:O836,$D$12:$D$1000&amp;"")+IF($D$12:$D$1000="",1,0),0)),"")</f>
        <v/>
      </c>
      <c r="P837" s="114" t="str">
        <f t="shared" si="36"/>
        <v/>
      </c>
      <c r="Q837" s="115" t="str">
        <f t="shared" si="37"/>
        <v/>
      </c>
      <c r="R837" s="15" t="str">
        <f t="shared" si="38"/>
        <v/>
      </c>
      <c r="T837" s="116"/>
      <c r="U837" s="116"/>
      <c r="V837" s="30"/>
    </row>
    <row r="838" spans="2:22">
      <c r="B838" s="105"/>
      <c r="C838" s="102"/>
      <c r="D838" s="100" t="str">
        <f>IFERROR(INDEX('Equipment List'!$B$2:$B$2038,MATCH(E838,'Equipment List'!$A$2:$A$2038,0)),"")</f>
        <v/>
      </c>
      <c r="E838" s="119"/>
      <c r="F838" s="111"/>
      <c r="G838" s="105"/>
      <c r="H838" s="165"/>
      <c r="I838" s="166"/>
      <c r="J838" s="167"/>
      <c r="K838" s="103"/>
      <c r="L838" s="103"/>
      <c r="M838" s="103"/>
      <c r="N838" s="103"/>
      <c r="O838" s="113" t="str" cm="1">
        <f t="array" ref="O838">IFERROR(INDEX($D$12:$D$1000,MATCH(0,COUNTIF($O$11:O837,$D$12:$D$1000&amp;"")+IF($D$12:$D$1000="",1,0),0)),"")</f>
        <v/>
      </c>
      <c r="P838" s="114" t="str">
        <f t="shared" si="36"/>
        <v/>
      </c>
      <c r="Q838" s="115" t="str">
        <f t="shared" si="37"/>
        <v/>
      </c>
      <c r="R838" s="15" t="str">
        <f t="shared" si="38"/>
        <v/>
      </c>
      <c r="T838" s="116"/>
      <c r="U838" s="116"/>
      <c r="V838" s="30"/>
    </row>
    <row r="839" spans="2:22">
      <c r="B839" s="105"/>
      <c r="C839" s="102"/>
      <c r="D839" s="100" t="str">
        <f>IFERROR(INDEX('Equipment List'!$B$2:$B$2038,MATCH(E839,'Equipment List'!$A$2:$A$2038,0)),"")</f>
        <v/>
      </c>
      <c r="E839" s="119"/>
      <c r="F839" s="111"/>
      <c r="G839" s="105"/>
      <c r="H839" s="165"/>
      <c r="I839" s="166"/>
      <c r="J839" s="167"/>
      <c r="K839" s="103"/>
      <c r="L839" s="103"/>
      <c r="M839" s="103"/>
      <c r="N839" s="103"/>
      <c r="O839" s="113" t="str" cm="1">
        <f t="array" ref="O839">IFERROR(INDEX($D$12:$D$1000,MATCH(0,COUNTIF($O$11:O838,$D$12:$D$1000&amp;"")+IF($D$12:$D$1000="",1,0),0)),"")</f>
        <v/>
      </c>
      <c r="P839" s="114" t="str">
        <f t="shared" si="36"/>
        <v/>
      </c>
      <c r="Q839" s="115" t="str">
        <f t="shared" si="37"/>
        <v/>
      </c>
      <c r="R839" s="15" t="str">
        <f t="shared" si="38"/>
        <v/>
      </c>
      <c r="T839" s="116"/>
      <c r="U839" s="116"/>
      <c r="V839" s="30"/>
    </row>
    <row r="840" spans="2:22">
      <c r="B840" s="105"/>
      <c r="C840" s="102"/>
      <c r="D840" s="100" t="str">
        <f>IFERROR(INDEX('Equipment List'!$B$2:$B$2038,MATCH(E840,'Equipment List'!$A$2:$A$2038,0)),"")</f>
        <v/>
      </c>
      <c r="E840" s="119"/>
      <c r="F840" s="111"/>
      <c r="G840" s="105"/>
      <c r="H840" s="165"/>
      <c r="I840" s="166"/>
      <c r="J840" s="167"/>
      <c r="K840" s="103"/>
      <c r="L840" s="103"/>
      <c r="M840" s="103"/>
      <c r="N840" s="103"/>
      <c r="O840" s="113" t="str" cm="1">
        <f t="array" ref="O840">IFERROR(INDEX($D$12:$D$1000,MATCH(0,COUNTIF($O$11:O839,$D$12:$D$1000&amp;"")+IF($D$12:$D$1000="",1,0),0)),"")</f>
        <v/>
      </c>
      <c r="P840" s="114" t="str">
        <f t="shared" si="36"/>
        <v/>
      </c>
      <c r="Q840" s="115" t="str">
        <f t="shared" si="37"/>
        <v/>
      </c>
      <c r="R840" s="15" t="str">
        <f t="shared" si="38"/>
        <v/>
      </c>
      <c r="T840" s="116"/>
      <c r="U840" s="116"/>
      <c r="V840" s="30"/>
    </row>
    <row r="841" spans="2:22">
      <c r="B841" s="105"/>
      <c r="C841" s="102"/>
      <c r="D841" s="100" t="str">
        <f>IFERROR(INDEX('Equipment List'!$B$2:$B$2038,MATCH(E841,'Equipment List'!$A$2:$A$2038,0)),"")</f>
        <v/>
      </c>
      <c r="E841" s="119"/>
      <c r="F841" s="111"/>
      <c r="G841" s="105"/>
      <c r="H841" s="165"/>
      <c r="I841" s="166"/>
      <c r="J841" s="167"/>
      <c r="K841" s="103"/>
      <c r="L841" s="103"/>
      <c r="M841" s="103"/>
      <c r="N841" s="103"/>
      <c r="O841" s="113" t="str" cm="1">
        <f t="array" ref="O841">IFERROR(INDEX($D$12:$D$1000,MATCH(0,COUNTIF($O$11:O840,$D$12:$D$1000&amp;"")+IF($D$12:$D$1000="",1,0),0)),"")</f>
        <v/>
      </c>
      <c r="P841" s="114" t="str">
        <f t="shared" si="36"/>
        <v/>
      </c>
      <c r="Q841" s="115" t="str">
        <f t="shared" si="37"/>
        <v/>
      </c>
      <c r="R841" s="15" t="str">
        <f t="shared" si="38"/>
        <v/>
      </c>
      <c r="T841" s="116"/>
      <c r="U841" s="116"/>
      <c r="V841" s="30"/>
    </row>
    <row r="842" spans="2:22">
      <c r="B842" s="105"/>
      <c r="C842" s="102"/>
      <c r="D842" s="100" t="str">
        <f>IFERROR(INDEX('Equipment List'!$B$2:$B$2038,MATCH(E842,'Equipment List'!$A$2:$A$2038,0)),"")</f>
        <v/>
      </c>
      <c r="E842" s="119"/>
      <c r="F842" s="111"/>
      <c r="G842" s="105"/>
      <c r="H842" s="165"/>
      <c r="I842" s="166"/>
      <c r="J842" s="167"/>
      <c r="K842" s="103"/>
      <c r="L842" s="103"/>
      <c r="M842" s="103"/>
      <c r="N842" s="103"/>
      <c r="O842" s="113" t="str" cm="1">
        <f t="array" ref="O842">IFERROR(INDEX($D$12:$D$1000,MATCH(0,COUNTIF($O$11:O841,$D$12:$D$1000&amp;"")+IF($D$12:$D$1000="",1,0),0)),"")</f>
        <v/>
      </c>
      <c r="P842" s="114" t="str">
        <f t="shared" si="36"/>
        <v/>
      </c>
      <c r="Q842" s="115" t="str">
        <f t="shared" si="37"/>
        <v/>
      </c>
      <c r="R842" s="15" t="str">
        <f t="shared" si="38"/>
        <v/>
      </c>
      <c r="T842" s="116"/>
      <c r="U842" s="116"/>
      <c r="V842" s="30"/>
    </row>
    <row r="843" spans="2:22">
      <c r="B843" s="105"/>
      <c r="C843" s="102"/>
      <c r="D843" s="100" t="str">
        <f>IFERROR(INDEX('Equipment List'!$B$2:$B$2038,MATCH(E843,'Equipment List'!$A$2:$A$2038,0)),"")</f>
        <v/>
      </c>
      <c r="E843" s="119"/>
      <c r="F843" s="111"/>
      <c r="G843" s="105"/>
      <c r="H843" s="165"/>
      <c r="I843" s="166"/>
      <c r="J843" s="167"/>
      <c r="K843" s="103"/>
      <c r="L843" s="103"/>
      <c r="M843" s="103"/>
      <c r="N843" s="103"/>
      <c r="O843" s="113" t="str" cm="1">
        <f t="array" ref="O843">IFERROR(INDEX($D$12:$D$1000,MATCH(0,COUNTIF($O$11:O842,$D$12:$D$1000&amp;"")+IF($D$12:$D$1000="",1,0),0)),"")</f>
        <v/>
      </c>
      <c r="P843" s="114" t="str">
        <f t="shared" si="36"/>
        <v/>
      </c>
      <c r="Q843" s="115" t="str">
        <f t="shared" si="37"/>
        <v/>
      </c>
      <c r="R843" s="15" t="str">
        <f t="shared" si="38"/>
        <v/>
      </c>
      <c r="T843" s="116"/>
      <c r="U843" s="116"/>
      <c r="V843" s="30"/>
    </row>
    <row r="844" spans="2:22">
      <c r="B844" s="105"/>
      <c r="C844" s="102"/>
      <c r="D844" s="100" t="str">
        <f>IFERROR(INDEX('Equipment List'!$B$2:$B$2038,MATCH(E844,'Equipment List'!$A$2:$A$2038,0)),"")</f>
        <v/>
      </c>
      <c r="E844" s="119"/>
      <c r="F844" s="111"/>
      <c r="G844" s="105"/>
      <c r="H844" s="165"/>
      <c r="I844" s="166"/>
      <c r="J844" s="167"/>
      <c r="K844" s="103"/>
      <c r="L844" s="103"/>
      <c r="M844" s="103"/>
      <c r="N844" s="103"/>
      <c r="O844" s="113" t="str" cm="1">
        <f t="array" ref="O844">IFERROR(INDEX($D$12:$D$1000,MATCH(0,COUNTIF($O$11:O843,$D$12:$D$1000&amp;"")+IF($D$12:$D$1000="",1,0),0)),"")</f>
        <v/>
      </c>
      <c r="P844" s="114" t="str">
        <f t="shared" ref="P844:P907" si="39">IF(O844="","",COUNTIF($D$12:$D$1000,$O844))</f>
        <v/>
      </c>
      <c r="Q844" s="115" t="str">
        <f t="shared" ref="Q844:Q907" si="40">IF($O844="","",SUMIF($D$12:$D$1000,$O844,H$12:H$1000))</f>
        <v/>
      </c>
      <c r="R844" s="15" t="str">
        <f t="shared" ref="R844:R907" si="41">IF($O844="","",SUMIF($D$12:$D$1000,$O844,M$12:M$1000))</f>
        <v/>
      </c>
      <c r="T844" s="116"/>
      <c r="U844" s="116"/>
      <c r="V844" s="30"/>
    </row>
    <row r="845" spans="2:22">
      <c r="B845" s="105"/>
      <c r="C845" s="102"/>
      <c r="D845" s="100" t="str">
        <f>IFERROR(INDEX('Equipment List'!$B$2:$B$2038,MATCH(E845,'Equipment List'!$A$2:$A$2038,0)),"")</f>
        <v/>
      </c>
      <c r="E845" s="119"/>
      <c r="F845" s="111"/>
      <c r="G845" s="105"/>
      <c r="H845" s="165"/>
      <c r="I845" s="166"/>
      <c r="J845" s="167"/>
      <c r="K845" s="103"/>
      <c r="L845" s="103"/>
      <c r="M845" s="103"/>
      <c r="N845" s="103"/>
      <c r="O845" s="113" t="str" cm="1">
        <f t="array" ref="O845">IFERROR(INDEX($D$12:$D$1000,MATCH(0,COUNTIF($O$11:O844,$D$12:$D$1000&amp;"")+IF($D$12:$D$1000="",1,0),0)),"")</f>
        <v/>
      </c>
      <c r="P845" s="114" t="str">
        <f t="shared" si="39"/>
        <v/>
      </c>
      <c r="Q845" s="115" t="str">
        <f t="shared" si="40"/>
        <v/>
      </c>
      <c r="R845" s="15" t="str">
        <f t="shared" si="41"/>
        <v/>
      </c>
      <c r="T845" s="116"/>
      <c r="U845" s="116"/>
      <c r="V845" s="30"/>
    </row>
    <row r="846" spans="2:22">
      <c r="B846" s="105"/>
      <c r="C846" s="102"/>
      <c r="D846" s="100" t="str">
        <f>IFERROR(INDEX('Equipment List'!$B$2:$B$2038,MATCH(E846,'Equipment List'!$A$2:$A$2038,0)),"")</f>
        <v/>
      </c>
      <c r="E846" s="119"/>
      <c r="F846" s="111"/>
      <c r="G846" s="105"/>
      <c r="H846" s="165"/>
      <c r="I846" s="166"/>
      <c r="J846" s="167"/>
      <c r="K846" s="103"/>
      <c r="L846" s="103"/>
      <c r="M846" s="103"/>
      <c r="N846" s="103"/>
      <c r="O846" s="113" t="str" cm="1">
        <f t="array" ref="O846">IFERROR(INDEX($D$12:$D$1000,MATCH(0,COUNTIF($O$11:O845,$D$12:$D$1000&amp;"")+IF($D$12:$D$1000="",1,0),0)),"")</f>
        <v/>
      </c>
      <c r="P846" s="114" t="str">
        <f t="shared" si="39"/>
        <v/>
      </c>
      <c r="Q846" s="115" t="str">
        <f t="shared" si="40"/>
        <v/>
      </c>
      <c r="R846" s="15" t="str">
        <f t="shared" si="41"/>
        <v/>
      </c>
      <c r="T846" s="116"/>
      <c r="U846" s="116"/>
      <c r="V846" s="30"/>
    </row>
    <row r="847" spans="2:22">
      <c r="B847" s="105"/>
      <c r="C847" s="102"/>
      <c r="D847" s="100" t="str">
        <f>IFERROR(INDEX('Equipment List'!$B$2:$B$2038,MATCH(E847,'Equipment List'!$A$2:$A$2038,0)),"")</f>
        <v/>
      </c>
      <c r="E847" s="119"/>
      <c r="F847" s="111"/>
      <c r="G847" s="105"/>
      <c r="H847" s="165"/>
      <c r="I847" s="166"/>
      <c r="J847" s="167"/>
      <c r="K847" s="103"/>
      <c r="L847" s="103"/>
      <c r="M847" s="103"/>
      <c r="N847" s="103"/>
      <c r="O847" s="113" t="str" cm="1">
        <f t="array" ref="O847">IFERROR(INDEX($D$12:$D$1000,MATCH(0,COUNTIF($O$11:O846,$D$12:$D$1000&amp;"")+IF($D$12:$D$1000="",1,0),0)),"")</f>
        <v/>
      </c>
      <c r="P847" s="114" t="str">
        <f t="shared" si="39"/>
        <v/>
      </c>
      <c r="Q847" s="115" t="str">
        <f t="shared" si="40"/>
        <v/>
      </c>
      <c r="R847" s="15" t="str">
        <f t="shared" si="41"/>
        <v/>
      </c>
      <c r="T847" s="116"/>
      <c r="U847" s="116"/>
      <c r="V847" s="30"/>
    </row>
    <row r="848" spans="2:22">
      <c r="B848" s="105"/>
      <c r="C848" s="102"/>
      <c r="D848" s="100" t="str">
        <f>IFERROR(INDEX('Equipment List'!$B$2:$B$2038,MATCH(E848,'Equipment List'!$A$2:$A$2038,0)),"")</f>
        <v/>
      </c>
      <c r="E848" s="119"/>
      <c r="F848" s="111"/>
      <c r="G848" s="105"/>
      <c r="H848" s="165"/>
      <c r="I848" s="166"/>
      <c r="J848" s="167"/>
      <c r="K848" s="103"/>
      <c r="L848" s="103"/>
      <c r="M848" s="103"/>
      <c r="N848" s="103"/>
      <c r="O848" s="113" t="str" cm="1">
        <f t="array" ref="O848">IFERROR(INDEX($D$12:$D$1000,MATCH(0,COUNTIF($O$11:O847,$D$12:$D$1000&amp;"")+IF($D$12:$D$1000="",1,0),0)),"")</f>
        <v/>
      </c>
      <c r="P848" s="114" t="str">
        <f t="shared" si="39"/>
        <v/>
      </c>
      <c r="Q848" s="115" t="str">
        <f t="shared" si="40"/>
        <v/>
      </c>
      <c r="R848" s="15" t="str">
        <f t="shared" si="41"/>
        <v/>
      </c>
      <c r="T848" s="116"/>
      <c r="U848" s="116"/>
      <c r="V848" s="30"/>
    </row>
    <row r="849" spans="2:22">
      <c r="B849" s="105"/>
      <c r="C849" s="102"/>
      <c r="D849" s="100" t="str">
        <f>IFERROR(INDEX('Equipment List'!$B$2:$B$2038,MATCH(E849,'Equipment List'!$A$2:$A$2038,0)),"")</f>
        <v/>
      </c>
      <c r="E849" s="119"/>
      <c r="F849" s="111"/>
      <c r="G849" s="105"/>
      <c r="H849" s="165"/>
      <c r="I849" s="166"/>
      <c r="J849" s="167"/>
      <c r="K849" s="103"/>
      <c r="L849" s="103"/>
      <c r="M849" s="103"/>
      <c r="N849" s="103"/>
      <c r="O849" s="113" t="str" cm="1">
        <f t="array" ref="O849">IFERROR(INDEX($D$12:$D$1000,MATCH(0,COUNTIF($O$11:O848,$D$12:$D$1000&amp;"")+IF($D$12:$D$1000="",1,0),0)),"")</f>
        <v/>
      </c>
      <c r="P849" s="114" t="str">
        <f t="shared" si="39"/>
        <v/>
      </c>
      <c r="Q849" s="115" t="str">
        <f t="shared" si="40"/>
        <v/>
      </c>
      <c r="R849" s="15" t="str">
        <f t="shared" si="41"/>
        <v/>
      </c>
      <c r="T849" s="116"/>
      <c r="U849" s="116"/>
      <c r="V849" s="30"/>
    </row>
    <row r="850" spans="2:22">
      <c r="B850" s="105"/>
      <c r="C850" s="102"/>
      <c r="D850" s="100" t="str">
        <f>IFERROR(INDEX('Equipment List'!$B$2:$B$2038,MATCH(E850,'Equipment List'!$A$2:$A$2038,0)),"")</f>
        <v/>
      </c>
      <c r="E850" s="119"/>
      <c r="F850" s="111"/>
      <c r="G850" s="105"/>
      <c r="H850" s="165"/>
      <c r="I850" s="166"/>
      <c r="J850" s="167"/>
      <c r="K850" s="103"/>
      <c r="L850" s="103"/>
      <c r="M850" s="103"/>
      <c r="N850" s="103"/>
      <c r="O850" s="113" t="str" cm="1">
        <f t="array" ref="O850">IFERROR(INDEX($D$12:$D$1000,MATCH(0,COUNTIF($O$11:O849,$D$12:$D$1000&amp;"")+IF($D$12:$D$1000="",1,0),0)),"")</f>
        <v/>
      </c>
      <c r="P850" s="114" t="str">
        <f t="shared" si="39"/>
        <v/>
      </c>
      <c r="Q850" s="115" t="str">
        <f t="shared" si="40"/>
        <v/>
      </c>
      <c r="R850" s="15" t="str">
        <f t="shared" si="41"/>
        <v/>
      </c>
      <c r="T850" s="116"/>
      <c r="U850" s="116"/>
      <c r="V850" s="30"/>
    </row>
    <row r="851" spans="2:22">
      <c r="B851" s="105"/>
      <c r="C851" s="102"/>
      <c r="D851" s="100" t="str">
        <f>IFERROR(INDEX('Equipment List'!$B$2:$B$2038,MATCH(E851,'Equipment List'!$A$2:$A$2038,0)),"")</f>
        <v/>
      </c>
      <c r="E851" s="119"/>
      <c r="F851" s="111"/>
      <c r="G851" s="105"/>
      <c r="H851" s="165"/>
      <c r="I851" s="166"/>
      <c r="J851" s="167"/>
      <c r="K851" s="103"/>
      <c r="L851" s="103"/>
      <c r="M851" s="103"/>
      <c r="N851" s="103"/>
      <c r="O851" s="113" t="str" cm="1">
        <f t="array" ref="O851">IFERROR(INDEX($D$12:$D$1000,MATCH(0,COUNTIF($O$11:O850,$D$12:$D$1000&amp;"")+IF($D$12:$D$1000="",1,0),0)),"")</f>
        <v/>
      </c>
      <c r="P851" s="114" t="str">
        <f t="shared" si="39"/>
        <v/>
      </c>
      <c r="Q851" s="115" t="str">
        <f t="shared" si="40"/>
        <v/>
      </c>
      <c r="R851" s="15" t="str">
        <f t="shared" si="41"/>
        <v/>
      </c>
      <c r="T851" s="116"/>
      <c r="U851" s="116"/>
      <c r="V851" s="30"/>
    </row>
    <row r="852" spans="2:22">
      <c r="B852" s="105"/>
      <c r="C852" s="102"/>
      <c r="D852" s="100" t="str">
        <f>IFERROR(INDEX('Equipment List'!$B$2:$B$2038,MATCH(E852,'Equipment List'!$A$2:$A$2038,0)),"")</f>
        <v/>
      </c>
      <c r="E852" s="119"/>
      <c r="F852" s="111"/>
      <c r="G852" s="105"/>
      <c r="H852" s="165"/>
      <c r="I852" s="166"/>
      <c r="J852" s="167"/>
      <c r="K852" s="103"/>
      <c r="L852" s="103"/>
      <c r="M852" s="103"/>
      <c r="N852" s="103"/>
      <c r="O852" s="113" t="str" cm="1">
        <f t="array" ref="O852">IFERROR(INDEX($D$12:$D$1000,MATCH(0,COUNTIF($O$11:O851,$D$12:$D$1000&amp;"")+IF($D$12:$D$1000="",1,0),0)),"")</f>
        <v/>
      </c>
      <c r="P852" s="114" t="str">
        <f t="shared" si="39"/>
        <v/>
      </c>
      <c r="Q852" s="115" t="str">
        <f t="shared" si="40"/>
        <v/>
      </c>
      <c r="R852" s="15" t="str">
        <f t="shared" si="41"/>
        <v/>
      </c>
      <c r="T852" s="116"/>
      <c r="U852" s="116"/>
      <c r="V852" s="30"/>
    </row>
    <row r="853" spans="2:22">
      <c r="B853" s="105"/>
      <c r="C853" s="102"/>
      <c r="D853" s="100" t="str">
        <f>IFERROR(INDEX('Equipment List'!$B$2:$B$2038,MATCH(E853,'Equipment List'!$A$2:$A$2038,0)),"")</f>
        <v/>
      </c>
      <c r="E853" s="119"/>
      <c r="F853" s="111"/>
      <c r="G853" s="105"/>
      <c r="H853" s="165"/>
      <c r="I853" s="166"/>
      <c r="J853" s="167"/>
      <c r="K853" s="103"/>
      <c r="L853" s="103"/>
      <c r="M853" s="103"/>
      <c r="N853" s="103"/>
      <c r="O853" s="113" t="str" cm="1">
        <f t="array" ref="O853">IFERROR(INDEX($D$12:$D$1000,MATCH(0,COUNTIF($O$11:O852,$D$12:$D$1000&amp;"")+IF($D$12:$D$1000="",1,0),0)),"")</f>
        <v/>
      </c>
      <c r="P853" s="114" t="str">
        <f t="shared" si="39"/>
        <v/>
      </c>
      <c r="Q853" s="115" t="str">
        <f t="shared" si="40"/>
        <v/>
      </c>
      <c r="R853" s="15" t="str">
        <f t="shared" si="41"/>
        <v/>
      </c>
      <c r="T853" s="116"/>
      <c r="U853" s="116"/>
      <c r="V853" s="30"/>
    </row>
    <row r="854" spans="2:22">
      <c r="B854" s="105"/>
      <c r="C854" s="102"/>
      <c r="D854" s="100" t="str">
        <f>IFERROR(INDEX('Equipment List'!$B$2:$B$2038,MATCH(E854,'Equipment List'!$A$2:$A$2038,0)),"")</f>
        <v/>
      </c>
      <c r="E854" s="119"/>
      <c r="F854" s="111"/>
      <c r="G854" s="105"/>
      <c r="H854" s="165"/>
      <c r="I854" s="166"/>
      <c r="J854" s="167"/>
      <c r="K854" s="103"/>
      <c r="L854" s="103"/>
      <c r="M854" s="103"/>
      <c r="N854" s="103"/>
      <c r="O854" s="113" t="str" cm="1">
        <f t="array" ref="O854">IFERROR(INDEX($D$12:$D$1000,MATCH(0,COUNTIF($O$11:O853,$D$12:$D$1000&amp;"")+IF($D$12:$D$1000="",1,0),0)),"")</f>
        <v/>
      </c>
      <c r="P854" s="114" t="str">
        <f t="shared" si="39"/>
        <v/>
      </c>
      <c r="Q854" s="115" t="str">
        <f t="shared" si="40"/>
        <v/>
      </c>
      <c r="R854" s="15" t="str">
        <f t="shared" si="41"/>
        <v/>
      </c>
      <c r="T854" s="116"/>
      <c r="U854" s="116"/>
      <c r="V854" s="30"/>
    </row>
    <row r="855" spans="2:22">
      <c r="B855" s="105"/>
      <c r="C855" s="102"/>
      <c r="D855" s="100" t="str">
        <f>IFERROR(INDEX('Equipment List'!$B$2:$B$2038,MATCH(E855,'Equipment List'!$A$2:$A$2038,0)),"")</f>
        <v/>
      </c>
      <c r="E855" s="119"/>
      <c r="F855" s="111"/>
      <c r="G855" s="105"/>
      <c r="H855" s="165"/>
      <c r="I855" s="166"/>
      <c r="J855" s="167"/>
      <c r="K855" s="103"/>
      <c r="L855" s="103"/>
      <c r="M855" s="103"/>
      <c r="N855" s="103"/>
      <c r="O855" s="113" t="str" cm="1">
        <f t="array" ref="O855">IFERROR(INDEX($D$12:$D$1000,MATCH(0,COUNTIF($O$11:O854,$D$12:$D$1000&amp;"")+IF($D$12:$D$1000="",1,0),0)),"")</f>
        <v/>
      </c>
      <c r="P855" s="114" t="str">
        <f t="shared" si="39"/>
        <v/>
      </c>
      <c r="Q855" s="115" t="str">
        <f t="shared" si="40"/>
        <v/>
      </c>
      <c r="R855" s="15" t="str">
        <f t="shared" si="41"/>
        <v/>
      </c>
      <c r="T855" s="116"/>
      <c r="U855" s="116"/>
      <c r="V855" s="30"/>
    </row>
    <row r="856" spans="2:22">
      <c r="B856" s="105"/>
      <c r="C856" s="102"/>
      <c r="D856" s="100" t="str">
        <f>IFERROR(INDEX('Equipment List'!$B$2:$B$2038,MATCH(E856,'Equipment List'!$A$2:$A$2038,0)),"")</f>
        <v/>
      </c>
      <c r="E856" s="119"/>
      <c r="F856" s="111"/>
      <c r="G856" s="105"/>
      <c r="H856" s="165"/>
      <c r="I856" s="166"/>
      <c r="J856" s="167"/>
      <c r="K856" s="103"/>
      <c r="L856" s="103"/>
      <c r="M856" s="103"/>
      <c r="N856" s="103"/>
      <c r="O856" s="113" t="str" cm="1">
        <f t="array" ref="O856">IFERROR(INDEX($D$12:$D$1000,MATCH(0,COUNTIF($O$11:O855,$D$12:$D$1000&amp;"")+IF($D$12:$D$1000="",1,0),0)),"")</f>
        <v/>
      </c>
      <c r="P856" s="114" t="str">
        <f t="shared" si="39"/>
        <v/>
      </c>
      <c r="Q856" s="115" t="str">
        <f t="shared" si="40"/>
        <v/>
      </c>
      <c r="R856" s="15" t="str">
        <f t="shared" si="41"/>
        <v/>
      </c>
      <c r="T856" s="116"/>
      <c r="U856" s="116"/>
      <c r="V856" s="30"/>
    </row>
    <row r="857" spans="2:22">
      <c r="B857" s="105"/>
      <c r="C857" s="102"/>
      <c r="D857" s="100" t="str">
        <f>IFERROR(INDEX('Equipment List'!$B$2:$B$2038,MATCH(E857,'Equipment List'!$A$2:$A$2038,0)),"")</f>
        <v/>
      </c>
      <c r="E857" s="119"/>
      <c r="F857" s="111"/>
      <c r="G857" s="105"/>
      <c r="H857" s="165"/>
      <c r="I857" s="166"/>
      <c r="J857" s="167"/>
      <c r="K857" s="103"/>
      <c r="L857" s="103"/>
      <c r="M857" s="103"/>
      <c r="N857" s="103"/>
      <c r="O857" s="113" t="str" cm="1">
        <f t="array" ref="O857">IFERROR(INDEX($D$12:$D$1000,MATCH(0,COUNTIF($O$11:O856,$D$12:$D$1000&amp;"")+IF($D$12:$D$1000="",1,0),0)),"")</f>
        <v/>
      </c>
      <c r="P857" s="114" t="str">
        <f t="shared" si="39"/>
        <v/>
      </c>
      <c r="Q857" s="115" t="str">
        <f t="shared" si="40"/>
        <v/>
      </c>
      <c r="R857" s="15" t="str">
        <f t="shared" si="41"/>
        <v/>
      </c>
      <c r="T857" s="116"/>
      <c r="U857" s="116"/>
      <c r="V857" s="30"/>
    </row>
    <row r="858" spans="2:22">
      <c r="B858" s="105"/>
      <c r="C858" s="102"/>
      <c r="D858" s="100" t="str">
        <f>IFERROR(INDEX('Equipment List'!$B$2:$B$2038,MATCH(E858,'Equipment List'!$A$2:$A$2038,0)),"")</f>
        <v/>
      </c>
      <c r="E858" s="119"/>
      <c r="F858" s="111"/>
      <c r="G858" s="105"/>
      <c r="H858" s="165"/>
      <c r="I858" s="166"/>
      <c r="J858" s="167"/>
      <c r="K858" s="103"/>
      <c r="L858" s="103"/>
      <c r="M858" s="103"/>
      <c r="N858" s="103"/>
      <c r="O858" s="113" t="str" cm="1">
        <f t="array" ref="O858">IFERROR(INDEX($D$12:$D$1000,MATCH(0,COUNTIF($O$11:O857,$D$12:$D$1000&amp;"")+IF($D$12:$D$1000="",1,0),0)),"")</f>
        <v/>
      </c>
      <c r="P858" s="114" t="str">
        <f t="shared" si="39"/>
        <v/>
      </c>
      <c r="Q858" s="115" t="str">
        <f t="shared" si="40"/>
        <v/>
      </c>
      <c r="R858" s="15" t="str">
        <f t="shared" si="41"/>
        <v/>
      </c>
      <c r="T858" s="116"/>
      <c r="U858" s="116"/>
      <c r="V858" s="30"/>
    </row>
    <row r="859" spans="2:22">
      <c r="B859" s="105"/>
      <c r="C859" s="102"/>
      <c r="D859" s="100" t="str">
        <f>IFERROR(INDEX('Equipment List'!$B$2:$B$2038,MATCH(E859,'Equipment List'!$A$2:$A$2038,0)),"")</f>
        <v/>
      </c>
      <c r="E859" s="119"/>
      <c r="F859" s="111"/>
      <c r="G859" s="105"/>
      <c r="H859" s="165"/>
      <c r="I859" s="166"/>
      <c r="J859" s="167"/>
      <c r="K859" s="103"/>
      <c r="L859" s="103"/>
      <c r="M859" s="103"/>
      <c r="N859" s="103"/>
      <c r="O859" s="113" t="str" cm="1">
        <f t="array" ref="O859">IFERROR(INDEX($D$12:$D$1000,MATCH(0,COUNTIF($O$11:O858,$D$12:$D$1000&amp;"")+IF($D$12:$D$1000="",1,0),0)),"")</f>
        <v/>
      </c>
      <c r="P859" s="114" t="str">
        <f t="shared" si="39"/>
        <v/>
      </c>
      <c r="Q859" s="115" t="str">
        <f t="shared" si="40"/>
        <v/>
      </c>
      <c r="R859" s="15" t="str">
        <f t="shared" si="41"/>
        <v/>
      </c>
      <c r="T859" s="116"/>
      <c r="U859" s="116"/>
      <c r="V859" s="30"/>
    </row>
    <row r="860" spans="2:22">
      <c r="B860" s="105"/>
      <c r="C860" s="102"/>
      <c r="D860" s="100" t="str">
        <f>IFERROR(INDEX('Equipment List'!$B$2:$B$2038,MATCH(E860,'Equipment List'!$A$2:$A$2038,0)),"")</f>
        <v/>
      </c>
      <c r="E860" s="119"/>
      <c r="F860" s="111"/>
      <c r="G860" s="105"/>
      <c r="H860" s="165"/>
      <c r="I860" s="166"/>
      <c r="J860" s="167"/>
      <c r="K860" s="103"/>
      <c r="L860" s="103"/>
      <c r="M860" s="103"/>
      <c r="N860" s="103"/>
      <c r="O860" s="113" t="str" cm="1">
        <f t="array" ref="O860">IFERROR(INDEX($D$12:$D$1000,MATCH(0,COUNTIF($O$11:O859,$D$12:$D$1000&amp;"")+IF($D$12:$D$1000="",1,0),0)),"")</f>
        <v/>
      </c>
      <c r="P860" s="114" t="str">
        <f t="shared" si="39"/>
        <v/>
      </c>
      <c r="Q860" s="115" t="str">
        <f t="shared" si="40"/>
        <v/>
      </c>
      <c r="R860" s="15" t="str">
        <f t="shared" si="41"/>
        <v/>
      </c>
      <c r="T860" s="116"/>
      <c r="U860" s="116"/>
      <c r="V860" s="30"/>
    </row>
    <row r="861" spans="2:22">
      <c r="B861" s="105"/>
      <c r="C861" s="102"/>
      <c r="D861" s="100" t="str">
        <f>IFERROR(INDEX('Equipment List'!$B$2:$B$2038,MATCH(E861,'Equipment List'!$A$2:$A$2038,0)),"")</f>
        <v/>
      </c>
      <c r="E861" s="119"/>
      <c r="F861" s="111"/>
      <c r="G861" s="105"/>
      <c r="H861" s="165"/>
      <c r="I861" s="166"/>
      <c r="J861" s="167"/>
      <c r="K861" s="103"/>
      <c r="L861" s="103"/>
      <c r="M861" s="103"/>
      <c r="N861" s="103"/>
      <c r="O861" s="113" t="str" cm="1">
        <f t="array" ref="O861">IFERROR(INDEX($D$12:$D$1000,MATCH(0,COUNTIF($O$11:O860,$D$12:$D$1000&amp;"")+IF($D$12:$D$1000="",1,0),0)),"")</f>
        <v/>
      </c>
      <c r="P861" s="114" t="str">
        <f t="shared" si="39"/>
        <v/>
      </c>
      <c r="Q861" s="115" t="str">
        <f t="shared" si="40"/>
        <v/>
      </c>
      <c r="R861" s="15" t="str">
        <f t="shared" si="41"/>
        <v/>
      </c>
      <c r="T861" s="116"/>
      <c r="U861" s="116"/>
      <c r="V861" s="30"/>
    </row>
    <row r="862" spans="2:22">
      <c r="B862" s="105"/>
      <c r="C862" s="102"/>
      <c r="D862" s="100" t="str">
        <f>IFERROR(INDEX('Equipment List'!$B$2:$B$2038,MATCH(E862,'Equipment List'!$A$2:$A$2038,0)),"")</f>
        <v/>
      </c>
      <c r="E862" s="119"/>
      <c r="F862" s="111"/>
      <c r="G862" s="105"/>
      <c r="H862" s="165"/>
      <c r="I862" s="166"/>
      <c r="J862" s="167"/>
      <c r="K862" s="103"/>
      <c r="L862" s="103"/>
      <c r="M862" s="103"/>
      <c r="N862" s="103"/>
      <c r="O862" s="113" t="str" cm="1">
        <f t="array" ref="O862">IFERROR(INDEX($D$12:$D$1000,MATCH(0,COUNTIF($O$11:O861,$D$12:$D$1000&amp;"")+IF($D$12:$D$1000="",1,0),0)),"")</f>
        <v/>
      </c>
      <c r="P862" s="114" t="str">
        <f t="shared" si="39"/>
        <v/>
      </c>
      <c r="Q862" s="115" t="str">
        <f t="shared" si="40"/>
        <v/>
      </c>
      <c r="R862" s="15" t="str">
        <f t="shared" si="41"/>
        <v/>
      </c>
      <c r="T862" s="116"/>
      <c r="U862" s="116"/>
      <c r="V862" s="30"/>
    </row>
    <row r="863" spans="2:22">
      <c r="B863" s="105"/>
      <c r="C863" s="102"/>
      <c r="D863" s="100" t="str">
        <f>IFERROR(INDEX('Equipment List'!$B$2:$B$2038,MATCH(E863,'Equipment List'!$A$2:$A$2038,0)),"")</f>
        <v/>
      </c>
      <c r="E863" s="119"/>
      <c r="F863" s="111"/>
      <c r="G863" s="105"/>
      <c r="H863" s="165"/>
      <c r="I863" s="166"/>
      <c r="J863" s="167"/>
      <c r="K863" s="103"/>
      <c r="L863" s="103"/>
      <c r="M863" s="103"/>
      <c r="N863" s="103"/>
      <c r="O863" s="113" t="str" cm="1">
        <f t="array" ref="O863">IFERROR(INDEX($D$12:$D$1000,MATCH(0,COUNTIF($O$11:O862,$D$12:$D$1000&amp;"")+IF($D$12:$D$1000="",1,0),0)),"")</f>
        <v/>
      </c>
      <c r="P863" s="114" t="str">
        <f t="shared" si="39"/>
        <v/>
      </c>
      <c r="Q863" s="115" t="str">
        <f t="shared" si="40"/>
        <v/>
      </c>
      <c r="R863" s="15" t="str">
        <f t="shared" si="41"/>
        <v/>
      </c>
      <c r="T863" s="116"/>
      <c r="U863" s="116"/>
      <c r="V863" s="30"/>
    </row>
    <row r="864" spans="2:22">
      <c r="B864" s="105"/>
      <c r="C864" s="102"/>
      <c r="D864" s="100" t="str">
        <f>IFERROR(INDEX('Equipment List'!$B$2:$B$2038,MATCH(E864,'Equipment List'!$A$2:$A$2038,0)),"")</f>
        <v/>
      </c>
      <c r="E864" s="119"/>
      <c r="F864" s="111"/>
      <c r="G864" s="105"/>
      <c r="H864" s="165"/>
      <c r="I864" s="166"/>
      <c r="J864" s="167"/>
      <c r="K864" s="103"/>
      <c r="L864" s="103"/>
      <c r="M864" s="103"/>
      <c r="N864" s="103"/>
      <c r="O864" s="113" t="str" cm="1">
        <f t="array" ref="O864">IFERROR(INDEX($D$12:$D$1000,MATCH(0,COUNTIF($O$11:O863,$D$12:$D$1000&amp;"")+IF($D$12:$D$1000="",1,0),0)),"")</f>
        <v/>
      </c>
      <c r="P864" s="114" t="str">
        <f t="shared" si="39"/>
        <v/>
      </c>
      <c r="Q864" s="115" t="str">
        <f t="shared" si="40"/>
        <v/>
      </c>
      <c r="R864" s="15" t="str">
        <f t="shared" si="41"/>
        <v/>
      </c>
      <c r="T864" s="116"/>
      <c r="U864" s="116"/>
      <c r="V864" s="30"/>
    </row>
    <row r="865" spans="2:22">
      <c r="B865" s="105"/>
      <c r="C865" s="102"/>
      <c r="D865" s="100" t="str">
        <f>IFERROR(INDEX('Equipment List'!$B$2:$B$2038,MATCH(E865,'Equipment List'!$A$2:$A$2038,0)),"")</f>
        <v/>
      </c>
      <c r="E865" s="119"/>
      <c r="F865" s="111"/>
      <c r="G865" s="105"/>
      <c r="H865" s="165"/>
      <c r="I865" s="166"/>
      <c r="J865" s="167"/>
      <c r="K865" s="103"/>
      <c r="L865" s="103"/>
      <c r="M865" s="103"/>
      <c r="N865" s="103"/>
      <c r="O865" s="113" t="str" cm="1">
        <f t="array" ref="O865">IFERROR(INDEX($D$12:$D$1000,MATCH(0,COUNTIF($O$11:O864,$D$12:$D$1000&amp;"")+IF($D$12:$D$1000="",1,0),0)),"")</f>
        <v/>
      </c>
      <c r="P865" s="114" t="str">
        <f t="shared" si="39"/>
        <v/>
      </c>
      <c r="Q865" s="115" t="str">
        <f t="shared" si="40"/>
        <v/>
      </c>
      <c r="R865" s="15" t="str">
        <f t="shared" si="41"/>
        <v/>
      </c>
      <c r="T865" s="116"/>
      <c r="U865" s="116"/>
      <c r="V865" s="30"/>
    </row>
    <row r="866" spans="2:22">
      <c r="B866" s="105"/>
      <c r="C866" s="102"/>
      <c r="D866" s="100" t="str">
        <f>IFERROR(INDEX('Equipment List'!$B$2:$B$2038,MATCH(E866,'Equipment List'!$A$2:$A$2038,0)),"")</f>
        <v/>
      </c>
      <c r="E866" s="119"/>
      <c r="F866" s="111"/>
      <c r="G866" s="105"/>
      <c r="H866" s="165"/>
      <c r="I866" s="166"/>
      <c r="J866" s="167"/>
      <c r="K866" s="103"/>
      <c r="L866" s="103"/>
      <c r="M866" s="103"/>
      <c r="N866" s="103"/>
      <c r="O866" s="113" t="str" cm="1">
        <f t="array" ref="O866">IFERROR(INDEX($D$12:$D$1000,MATCH(0,COUNTIF($O$11:O865,$D$12:$D$1000&amp;"")+IF($D$12:$D$1000="",1,0),0)),"")</f>
        <v/>
      </c>
      <c r="P866" s="114" t="str">
        <f t="shared" si="39"/>
        <v/>
      </c>
      <c r="Q866" s="115" t="str">
        <f t="shared" si="40"/>
        <v/>
      </c>
      <c r="R866" s="15" t="str">
        <f t="shared" si="41"/>
        <v/>
      </c>
      <c r="T866" s="116"/>
      <c r="U866" s="116"/>
      <c r="V866" s="30"/>
    </row>
    <row r="867" spans="2:22">
      <c r="B867" s="105"/>
      <c r="C867" s="102"/>
      <c r="D867" s="100" t="str">
        <f>IFERROR(INDEX('Equipment List'!$B$2:$B$2038,MATCH(E867,'Equipment List'!$A$2:$A$2038,0)),"")</f>
        <v/>
      </c>
      <c r="E867" s="119"/>
      <c r="F867" s="111"/>
      <c r="G867" s="105"/>
      <c r="H867" s="165"/>
      <c r="I867" s="166"/>
      <c r="J867" s="167"/>
      <c r="K867" s="103"/>
      <c r="L867" s="103"/>
      <c r="M867" s="103"/>
      <c r="N867" s="103"/>
      <c r="O867" s="113" t="str" cm="1">
        <f t="array" ref="O867">IFERROR(INDEX($D$12:$D$1000,MATCH(0,COUNTIF($O$11:O866,$D$12:$D$1000&amp;"")+IF($D$12:$D$1000="",1,0),0)),"")</f>
        <v/>
      </c>
      <c r="P867" s="114" t="str">
        <f t="shared" si="39"/>
        <v/>
      </c>
      <c r="Q867" s="115" t="str">
        <f t="shared" si="40"/>
        <v/>
      </c>
      <c r="R867" s="15" t="str">
        <f t="shared" si="41"/>
        <v/>
      </c>
      <c r="T867" s="116"/>
      <c r="U867" s="116"/>
      <c r="V867" s="30"/>
    </row>
    <row r="868" spans="2:22">
      <c r="B868" s="105"/>
      <c r="C868" s="102"/>
      <c r="D868" s="100" t="str">
        <f>IFERROR(INDEX('Equipment List'!$B$2:$B$2038,MATCH(E868,'Equipment List'!$A$2:$A$2038,0)),"")</f>
        <v/>
      </c>
      <c r="E868" s="119"/>
      <c r="F868" s="111"/>
      <c r="G868" s="105"/>
      <c r="H868" s="165"/>
      <c r="I868" s="166"/>
      <c r="J868" s="167"/>
      <c r="K868" s="103"/>
      <c r="L868" s="103"/>
      <c r="M868" s="103"/>
      <c r="N868" s="103"/>
      <c r="O868" s="113" t="str" cm="1">
        <f t="array" ref="O868">IFERROR(INDEX($D$12:$D$1000,MATCH(0,COUNTIF($O$11:O867,$D$12:$D$1000&amp;"")+IF($D$12:$D$1000="",1,0),0)),"")</f>
        <v/>
      </c>
      <c r="P868" s="114" t="str">
        <f t="shared" si="39"/>
        <v/>
      </c>
      <c r="Q868" s="115" t="str">
        <f t="shared" si="40"/>
        <v/>
      </c>
      <c r="R868" s="15" t="str">
        <f t="shared" si="41"/>
        <v/>
      </c>
      <c r="T868" s="116"/>
      <c r="U868" s="116"/>
      <c r="V868" s="30"/>
    </row>
    <row r="869" spans="2:22">
      <c r="B869" s="105"/>
      <c r="C869" s="102"/>
      <c r="D869" s="100" t="str">
        <f>IFERROR(INDEX('Equipment List'!$B$2:$B$2038,MATCH(E869,'Equipment List'!$A$2:$A$2038,0)),"")</f>
        <v/>
      </c>
      <c r="E869" s="119"/>
      <c r="F869" s="111"/>
      <c r="G869" s="105"/>
      <c r="H869" s="165"/>
      <c r="I869" s="166"/>
      <c r="J869" s="167"/>
      <c r="K869" s="103"/>
      <c r="L869" s="103"/>
      <c r="M869" s="103"/>
      <c r="N869" s="103"/>
      <c r="O869" s="113" t="str" cm="1">
        <f t="array" ref="O869">IFERROR(INDEX($D$12:$D$1000,MATCH(0,COUNTIF($O$11:O868,$D$12:$D$1000&amp;"")+IF($D$12:$D$1000="",1,0),0)),"")</f>
        <v/>
      </c>
      <c r="P869" s="114" t="str">
        <f t="shared" si="39"/>
        <v/>
      </c>
      <c r="Q869" s="115" t="str">
        <f t="shared" si="40"/>
        <v/>
      </c>
      <c r="R869" s="15" t="str">
        <f t="shared" si="41"/>
        <v/>
      </c>
      <c r="T869" s="116"/>
      <c r="U869" s="116"/>
      <c r="V869" s="30"/>
    </row>
    <row r="870" spans="2:22">
      <c r="B870" s="105"/>
      <c r="C870" s="102"/>
      <c r="D870" s="100" t="str">
        <f>IFERROR(INDEX('Equipment List'!$B$2:$B$2038,MATCH(E870,'Equipment List'!$A$2:$A$2038,0)),"")</f>
        <v/>
      </c>
      <c r="E870" s="119"/>
      <c r="F870" s="111"/>
      <c r="G870" s="105"/>
      <c r="H870" s="165"/>
      <c r="I870" s="166"/>
      <c r="J870" s="167"/>
      <c r="K870" s="103"/>
      <c r="L870" s="103"/>
      <c r="M870" s="103"/>
      <c r="N870" s="103"/>
      <c r="O870" s="113" t="str" cm="1">
        <f t="array" ref="O870">IFERROR(INDEX($D$12:$D$1000,MATCH(0,COUNTIF($O$11:O869,$D$12:$D$1000&amp;"")+IF($D$12:$D$1000="",1,0),0)),"")</f>
        <v/>
      </c>
      <c r="P870" s="114" t="str">
        <f t="shared" si="39"/>
        <v/>
      </c>
      <c r="Q870" s="115" t="str">
        <f t="shared" si="40"/>
        <v/>
      </c>
      <c r="R870" s="15" t="str">
        <f t="shared" si="41"/>
        <v/>
      </c>
      <c r="T870" s="116"/>
      <c r="U870" s="116"/>
      <c r="V870" s="30"/>
    </row>
    <row r="871" spans="2:22">
      <c r="B871" s="105"/>
      <c r="C871" s="102"/>
      <c r="D871" s="100" t="str">
        <f>IFERROR(INDEX('Equipment List'!$B$2:$B$2038,MATCH(E871,'Equipment List'!$A$2:$A$2038,0)),"")</f>
        <v/>
      </c>
      <c r="E871" s="119"/>
      <c r="F871" s="111"/>
      <c r="G871" s="105"/>
      <c r="H871" s="165"/>
      <c r="I871" s="166"/>
      <c r="J871" s="167"/>
      <c r="K871" s="103"/>
      <c r="L871" s="103"/>
      <c r="M871" s="103"/>
      <c r="N871" s="103"/>
      <c r="O871" s="113" t="str" cm="1">
        <f t="array" ref="O871">IFERROR(INDEX($D$12:$D$1000,MATCH(0,COUNTIF($O$11:O870,$D$12:$D$1000&amp;"")+IF($D$12:$D$1000="",1,0),0)),"")</f>
        <v/>
      </c>
      <c r="P871" s="114" t="str">
        <f t="shared" si="39"/>
        <v/>
      </c>
      <c r="Q871" s="115" t="str">
        <f t="shared" si="40"/>
        <v/>
      </c>
      <c r="R871" s="15" t="str">
        <f t="shared" si="41"/>
        <v/>
      </c>
      <c r="T871" s="116"/>
      <c r="U871" s="116"/>
      <c r="V871" s="30"/>
    </row>
    <row r="872" spans="2:22">
      <c r="B872" s="105"/>
      <c r="C872" s="102"/>
      <c r="D872" s="100" t="str">
        <f>IFERROR(INDEX('Equipment List'!$B$2:$B$2038,MATCH(E872,'Equipment List'!$A$2:$A$2038,0)),"")</f>
        <v/>
      </c>
      <c r="E872" s="119"/>
      <c r="F872" s="111"/>
      <c r="G872" s="105"/>
      <c r="H872" s="165"/>
      <c r="I872" s="166"/>
      <c r="J872" s="167"/>
      <c r="K872" s="103"/>
      <c r="L872" s="103"/>
      <c r="M872" s="103"/>
      <c r="N872" s="103"/>
      <c r="O872" s="113" t="str" cm="1">
        <f t="array" ref="O872">IFERROR(INDEX($D$12:$D$1000,MATCH(0,COUNTIF($O$11:O871,$D$12:$D$1000&amp;"")+IF($D$12:$D$1000="",1,0),0)),"")</f>
        <v/>
      </c>
      <c r="P872" s="114" t="str">
        <f t="shared" si="39"/>
        <v/>
      </c>
      <c r="Q872" s="115" t="str">
        <f t="shared" si="40"/>
        <v/>
      </c>
      <c r="R872" s="15" t="str">
        <f t="shared" si="41"/>
        <v/>
      </c>
      <c r="T872" s="116"/>
      <c r="U872" s="116"/>
      <c r="V872" s="30"/>
    </row>
    <row r="873" spans="2:22">
      <c r="B873" s="105"/>
      <c r="C873" s="102"/>
      <c r="D873" s="100" t="str">
        <f>IFERROR(INDEX('Equipment List'!$B$2:$B$2038,MATCH(E873,'Equipment List'!$A$2:$A$2038,0)),"")</f>
        <v/>
      </c>
      <c r="E873" s="119"/>
      <c r="F873" s="111"/>
      <c r="G873" s="105"/>
      <c r="H873" s="165"/>
      <c r="I873" s="166"/>
      <c r="J873" s="167"/>
      <c r="K873" s="103"/>
      <c r="L873" s="103"/>
      <c r="M873" s="103"/>
      <c r="N873" s="103"/>
      <c r="O873" s="113" t="str" cm="1">
        <f t="array" ref="O873">IFERROR(INDEX($D$12:$D$1000,MATCH(0,COUNTIF($O$11:O872,$D$12:$D$1000&amp;"")+IF($D$12:$D$1000="",1,0),0)),"")</f>
        <v/>
      </c>
      <c r="P873" s="114" t="str">
        <f t="shared" si="39"/>
        <v/>
      </c>
      <c r="Q873" s="115" t="str">
        <f t="shared" si="40"/>
        <v/>
      </c>
      <c r="R873" s="15" t="str">
        <f t="shared" si="41"/>
        <v/>
      </c>
      <c r="T873" s="116"/>
      <c r="U873" s="116"/>
      <c r="V873" s="30"/>
    </row>
    <row r="874" spans="2:22">
      <c r="B874" s="105"/>
      <c r="C874" s="102"/>
      <c r="D874" s="100" t="str">
        <f>IFERROR(INDEX('Equipment List'!$B$2:$B$2038,MATCH(E874,'Equipment List'!$A$2:$A$2038,0)),"")</f>
        <v/>
      </c>
      <c r="E874" s="119"/>
      <c r="F874" s="111"/>
      <c r="G874" s="105"/>
      <c r="H874" s="165"/>
      <c r="I874" s="166"/>
      <c r="J874" s="167"/>
      <c r="K874" s="103"/>
      <c r="L874" s="103"/>
      <c r="M874" s="103"/>
      <c r="N874" s="103"/>
      <c r="O874" s="113" t="str" cm="1">
        <f t="array" ref="O874">IFERROR(INDEX($D$12:$D$1000,MATCH(0,COUNTIF($O$11:O873,$D$12:$D$1000&amp;"")+IF($D$12:$D$1000="",1,0),0)),"")</f>
        <v/>
      </c>
      <c r="P874" s="114" t="str">
        <f t="shared" si="39"/>
        <v/>
      </c>
      <c r="Q874" s="115" t="str">
        <f t="shared" si="40"/>
        <v/>
      </c>
      <c r="R874" s="15" t="str">
        <f t="shared" si="41"/>
        <v/>
      </c>
      <c r="T874" s="116"/>
      <c r="U874" s="116"/>
      <c r="V874" s="30"/>
    </row>
    <row r="875" spans="2:22">
      <c r="B875" s="105"/>
      <c r="C875" s="102"/>
      <c r="D875" s="100" t="str">
        <f>IFERROR(INDEX('Equipment List'!$B$2:$B$2038,MATCH(E875,'Equipment List'!$A$2:$A$2038,0)),"")</f>
        <v/>
      </c>
      <c r="E875" s="119"/>
      <c r="F875" s="111"/>
      <c r="G875" s="105"/>
      <c r="H875" s="165"/>
      <c r="I875" s="166"/>
      <c r="J875" s="167"/>
      <c r="K875" s="103"/>
      <c r="L875" s="103"/>
      <c r="M875" s="103"/>
      <c r="N875" s="103"/>
      <c r="O875" s="113" t="str" cm="1">
        <f t="array" ref="O875">IFERROR(INDEX($D$12:$D$1000,MATCH(0,COUNTIF($O$11:O874,$D$12:$D$1000&amp;"")+IF($D$12:$D$1000="",1,0),0)),"")</f>
        <v/>
      </c>
      <c r="P875" s="114" t="str">
        <f t="shared" si="39"/>
        <v/>
      </c>
      <c r="Q875" s="115" t="str">
        <f t="shared" si="40"/>
        <v/>
      </c>
      <c r="R875" s="15" t="str">
        <f t="shared" si="41"/>
        <v/>
      </c>
      <c r="T875" s="116"/>
      <c r="U875" s="116"/>
      <c r="V875" s="30"/>
    </row>
    <row r="876" spans="2:22">
      <c r="B876" s="105"/>
      <c r="C876" s="102"/>
      <c r="D876" s="100" t="str">
        <f>IFERROR(INDEX('Equipment List'!$B$2:$B$2038,MATCH(E876,'Equipment List'!$A$2:$A$2038,0)),"")</f>
        <v/>
      </c>
      <c r="E876" s="119"/>
      <c r="F876" s="111"/>
      <c r="G876" s="105"/>
      <c r="H876" s="165"/>
      <c r="I876" s="166"/>
      <c r="J876" s="167"/>
      <c r="K876" s="103"/>
      <c r="L876" s="103"/>
      <c r="M876" s="103"/>
      <c r="N876" s="103"/>
      <c r="O876" s="113" t="str" cm="1">
        <f t="array" ref="O876">IFERROR(INDEX($D$12:$D$1000,MATCH(0,COUNTIF($O$11:O875,$D$12:$D$1000&amp;"")+IF($D$12:$D$1000="",1,0),0)),"")</f>
        <v/>
      </c>
      <c r="P876" s="114" t="str">
        <f t="shared" si="39"/>
        <v/>
      </c>
      <c r="Q876" s="115" t="str">
        <f t="shared" si="40"/>
        <v/>
      </c>
      <c r="R876" s="15" t="str">
        <f t="shared" si="41"/>
        <v/>
      </c>
      <c r="T876" s="116"/>
      <c r="U876" s="116"/>
      <c r="V876" s="30"/>
    </row>
    <row r="877" spans="2:22">
      <c r="B877" s="105"/>
      <c r="C877" s="102"/>
      <c r="D877" s="100" t="str">
        <f>IFERROR(INDEX('Equipment List'!$B$2:$B$2038,MATCH(E877,'Equipment List'!$A$2:$A$2038,0)),"")</f>
        <v/>
      </c>
      <c r="E877" s="119"/>
      <c r="F877" s="111"/>
      <c r="G877" s="105"/>
      <c r="H877" s="165"/>
      <c r="I877" s="166"/>
      <c r="J877" s="167"/>
      <c r="K877" s="103"/>
      <c r="L877" s="103"/>
      <c r="M877" s="103"/>
      <c r="N877" s="103"/>
      <c r="O877" s="113" t="str" cm="1">
        <f t="array" ref="O877">IFERROR(INDEX($D$12:$D$1000,MATCH(0,COUNTIF($O$11:O876,$D$12:$D$1000&amp;"")+IF($D$12:$D$1000="",1,0),0)),"")</f>
        <v/>
      </c>
      <c r="P877" s="114" t="str">
        <f t="shared" si="39"/>
        <v/>
      </c>
      <c r="Q877" s="115" t="str">
        <f t="shared" si="40"/>
        <v/>
      </c>
      <c r="R877" s="15" t="str">
        <f t="shared" si="41"/>
        <v/>
      </c>
      <c r="T877" s="116"/>
      <c r="U877" s="116"/>
      <c r="V877" s="30"/>
    </row>
    <row r="878" spans="2:22">
      <c r="B878" s="105"/>
      <c r="C878" s="102"/>
      <c r="D878" s="100" t="str">
        <f>IFERROR(INDEX('Equipment List'!$B$2:$B$2038,MATCH(E878,'Equipment List'!$A$2:$A$2038,0)),"")</f>
        <v/>
      </c>
      <c r="E878" s="119"/>
      <c r="F878" s="111"/>
      <c r="G878" s="105"/>
      <c r="H878" s="165"/>
      <c r="I878" s="166"/>
      <c r="J878" s="167"/>
      <c r="K878" s="103"/>
      <c r="L878" s="103"/>
      <c r="M878" s="103"/>
      <c r="N878" s="103"/>
      <c r="O878" s="113" t="str" cm="1">
        <f t="array" ref="O878">IFERROR(INDEX($D$12:$D$1000,MATCH(0,COUNTIF($O$11:O877,$D$12:$D$1000&amp;"")+IF($D$12:$D$1000="",1,0),0)),"")</f>
        <v/>
      </c>
      <c r="P878" s="114" t="str">
        <f t="shared" si="39"/>
        <v/>
      </c>
      <c r="Q878" s="115" t="str">
        <f t="shared" si="40"/>
        <v/>
      </c>
      <c r="R878" s="15" t="str">
        <f t="shared" si="41"/>
        <v/>
      </c>
      <c r="T878" s="116"/>
      <c r="U878" s="116"/>
      <c r="V878" s="30"/>
    </row>
    <row r="879" spans="2:22">
      <c r="B879" s="105"/>
      <c r="C879" s="102"/>
      <c r="D879" s="100" t="str">
        <f>IFERROR(INDEX('Equipment List'!$B$2:$B$2038,MATCH(E879,'Equipment List'!$A$2:$A$2038,0)),"")</f>
        <v/>
      </c>
      <c r="E879" s="119"/>
      <c r="F879" s="111"/>
      <c r="G879" s="105"/>
      <c r="H879" s="165"/>
      <c r="I879" s="166"/>
      <c r="J879" s="167"/>
      <c r="K879" s="103"/>
      <c r="L879" s="103"/>
      <c r="M879" s="103"/>
      <c r="N879" s="103"/>
      <c r="O879" s="113" t="str" cm="1">
        <f t="array" ref="O879">IFERROR(INDEX($D$12:$D$1000,MATCH(0,COUNTIF($O$11:O878,$D$12:$D$1000&amp;"")+IF($D$12:$D$1000="",1,0),0)),"")</f>
        <v/>
      </c>
      <c r="P879" s="114" t="str">
        <f t="shared" si="39"/>
        <v/>
      </c>
      <c r="Q879" s="115" t="str">
        <f t="shared" si="40"/>
        <v/>
      </c>
      <c r="R879" s="15" t="str">
        <f t="shared" si="41"/>
        <v/>
      </c>
      <c r="T879" s="116"/>
      <c r="U879" s="116"/>
      <c r="V879" s="30"/>
    </row>
    <row r="880" spans="2:22">
      <c r="B880" s="105"/>
      <c r="C880" s="102"/>
      <c r="D880" s="100" t="str">
        <f>IFERROR(INDEX('Equipment List'!$B$2:$B$2038,MATCH(E880,'Equipment List'!$A$2:$A$2038,0)),"")</f>
        <v/>
      </c>
      <c r="E880" s="119"/>
      <c r="F880" s="111"/>
      <c r="G880" s="105"/>
      <c r="H880" s="165"/>
      <c r="I880" s="166"/>
      <c r="J880" s="167"/>
      <c r="K880" s="103"/>
      <c r="L880" s="103"/>
      <c r="M880" s="103"/>
      <c r="N880" s="103"/>
      <c r="O880" s="113" t="str" cm="1">
        <f t="array" ref="O880">IFERROR(INDEX($D$12:$D$1000,MATCH(0,COUNTIF($O$11:O879,$D$12:$D$1000&amp;"")+IF($D$12:$D$1000="",1,0),0)),"")</f>
        <v/>
      </c>
      <c r="P880" s="114" t="str">
        <f t="shared" si="39"/>
        <v/>
      </c>
      <c r="Q880" s="115" t="str">
        <f t="shared" si="40"/>
        <v/>
      </c>
      <c r="R880" s="15" t="str">
        <f t="shared" si="41"/>
        <v/>
      </c>
      <c r="T880" s="116"/>
      <c r="U880" s="116"/>
      <c r="V880" s="30"/>
    </row>
    <row r="881" spans="2:22">
      <c r="B881" s="105"/>
      <c r="C881" s="102"/>
      <c r="D881" s="100" t="str">
        <f>IFERROR(INDEX('Equipment List'!$B$2:$B$2038,MATCH(E881,'Equipment List'!$A$2:$A$2038,0)),"")</f>
        <v/>
      </c>
      <c r="E881" s="119"/>
      <c r="F881" s="111"/>
      <c r="G881" s="105"/>
      <c r="H881" s="165"/>
      <c r="I881" s="166"/>
      <c r="J881" s="167"/>
      <c r="K881" s="103"/>
      <c r="L881" s="103"/>
      <c r="M881" s="103"/>
      <c r="N881" s="103"/>
      <c r="O881" s="113" t="str" cm="1">
        <f t="array" ref="O881">IFERROR(INDEX($D$12:$D$1000,MATCH(0,COUNTIF($O$11:O880,$D$12:$D$1000&amp;"")+IF($D$12:$D$1000="",1,0),0)),"")</f>
        <v/>
      </c>
      <c r="P881" s="114" t="str">
        <f t="shared" si="39"/>
        <v/>
      </c>
      <c r="Q881" s="115" t="str">
        <f t="shared" si="40"/>
        <v/>
      </c>
      <c r="R881" s="15" t="str">
        <f t="shared" si="41"/>
        <v/>
      </c>
      <c r="T881" s="116"/>
      <c r="U881" s="116"/>
      <c r="V881" s="30"/>
    </row>
    <row r="882" spans="2:22">
      <c r="B882" s="105"/>
      <c r="C882" s="102"/>
      <c r="D882" s="100" t="str">
        <f>IFERROR(INDEX('Equipment List'!$B$2:$B$2038,MATCH(E882,'Equipment List'!$A$2:$A$2038,0)),"")</f>
        <v/>
      </c>
      <c r="E882" s="119"/>
      <c r="F882" s="111"/>
      <c r="G882" s="105"/>
      <c r="H882" s="165"/>
      <c r="I882" s="166"/>
      <c r="J882" s="167"/>
      <c r="K882" s="103"/>
      <c r="L882" s="103"/>
      <c r="M882" s="103"/>
      <c r="N882" s="103"/>
      <c r="O882" s="113" t="str" cm="1">
        <f t="array" ref="O882">IFERROR(INDEX($D$12:$D$1000,MATCH(0,COUNTIF($O$11:O881,$D$12:$D$1000&amp;"")+IF($D$12:$D$1000="",1,0),0)),"")</f>
        <v/>
      </c>
      <c r="P882" s="114" t="str">
        <f t="shared" si="39"/>
        <v/>
      </c>
      <c r="Q882" s="115" t="str">
        <f t="shared" si="40"/>
        <v/>
      </c>
      <c r="R882" s="15" t="str">
        <f t="shared" si="41"/>
        <v/>
      </c>
      <c r="T882" s="116"/>
      <c r="U882" s="116"/>
      <c r="V882" s="30"/>
    </row>
    <row r="883" spans="2:22">
      <c r="B883" s="105"/>
      <c r="C883" s="102"/>
      <c r="D883" s="100" t="str">
        <f>IFERROR(INDEX('Equipment List'!$B$2:$B$2038,MATCH(E883,'Equipment List'!$A$2:$A$2038,0)),"")</f>
        <v/>
      </c>
      <c r="E883" s="119"/>
      <c r="F883" s="111"/>
      <c r="G883" s="105"/>
      <c r="H883" s="165"/>
      <c r="I883" s="166"/>
      <c r="J883" s="167"/>
      <c r="K883" s="103"/>
      <c r="L883" s="103"/>
      <c r="M883" s="103"/>
      <c r="N883" s="103"/>
      <c r="O883" s="113" t="str" cm="1">
        <f t="array" ref="O883">IFERROR(INDEX($D$12:$D$1000,MATCH(0,COUNTIF($O$11:O882,$D$12:$D$1000&amp;"")+IF($D$12:$D$1000="",1,0),0)),"")</f>
        <v/>
      </c>
      <c r="P883" s="114" t="str">
        <f t="shared" si="39"/>
        <v/>
      </c>
      <c r="Q883" s="115" t="str">
        <f t="shared" si="40"/>
        <v/>
      </c>
      <c r="R883" s="15" t="str">
        <f t="shared" si="41"/>
        <v/>
      </c>
      <c r="T883" s="116"/>
      <c r="U883" s="116"/>
      <c r="V883" s="30"/>
    </row>
    <row r="884" spans="2:22">
      <c r="B884" s="105"/>
      <c r="C884" s="102"/>
      <c r="D884" s="100" t="str">
        <f>IFERROR(INDEX('Equipment List'!$B$2:$B$2038,MATCH(E884,'Equipment List'!$A$2:$A$2038,0)),"")</f>
        <v/>
      </c>
      <c r="E884" s="119"/>
      <c r="F884" s="111"/>
      <c r="G884" s="105"/>
      <c r="H884" s="165"/>
      <c r="I884" s="166"/>
      <c r="J884" s="167"/>
      <c r="K884" s="103"/>
      <c r="L884" s="103"/>
      <c r="M884" s="103"/>
      <c r="N884" s="103"/>
      <c r="O884" s="113" t="str" cm="1">
        <f t="array" ref="O884">IFERROR(INDEX($D$12:$D$1000,MATCH(0,COUNTIF($O$11:O883,$D$12:$D$1000&amp;"")+IF($D$12:$D$1000="",1,0),0)),"")</f>
        <v/>
      </c>
      <c r="P884" s="114" t="str">
        <f t="shared" si="39"/>
        <v/>
      </c>
      <c r="Q884" s="115" t="str">
        <f t="shared" si="40"/>
        <v/>
      </c>
      <c r="R884" s="15" t="str">
        <f t="shared" si="41"/>
        <v/>
      </c>
      <c r="T884" s="116"/>
      <c r="U884" s="116"/>
      <c r="V884" s="30"/>
    </row>
    <row r="885" spans="2:22">
      <c r="B885" s="105"/>
      <c r="C885" s="102"/>
      <c r="D885" s="100" t="str">
        <f>IFERROR(INDEX('Equipment List'!$B$2:$B$2038,MATCH(E885,'Equipment List'!$A$2:$A$2038,0)),"")</f>
        <v/>
      </c>
      <c r="E885" s="119"/>
      <c r="F885" s="111"/>
      <c r="G885" s="105"/>
      <c r="H885" s="165"/>
      <c r="I885" s="166"/>
      <c r="J885" s="167"/>
      <c r="K885" s="103"/>
      <c r="L885" s="103"/>
      <c r="M885" s="103"/>
      <c r="N885" s="103"/>
      <c r="O885" s="113" t="str" cm="1">
        <f t="array" ref="O885">IFERROR(INDEX($D$12:$D$1000,MATCH(0,COUNTIF($O$11:O884,$D$12:$D$1000&amp;"")+IF($D$12:$D$1000="",1,0),0)),"")</f>
        <v/>
      </c>
      <c r="P885" s="114" t="str">
        <f t="shared" si="39"/>
        <v/>
      </c>
      <c r="Q885" s="115" t="str">
        <f t="shared" si="40"/>
        <v/>
      </c>
      <c r="R885" s="15" t="str">
        <f t="shared" si="41"/>
        <v/>
      </c>
      <c r="T885" s="116"/>
      <c r="U885" s="116"/>
      <c r="V885" s="30"/>
    </row>
    <row r="886" spans="2:22">
      <c r="B886" s="105"/>
      <c r="C886" s="102"/>
      <c r="D886" s="100" t="str">
        <f>IFERROR(INDEX('Equipment List'!$B$2:$B$2038,MATCH(E886,'Equipment List'!$A$2:$A$2038,0)),"")</f>
        <v/>
      </c>
      <c r="E886" s="119"/>
      <c r="F886" s="111"/>
      <c r="G886" s="105"/>
      <c r="H886" s="165"/>
      <c r="I886" s="166"/>
      <c r="J886" s="167"/>
      <c r="K886" s="103"/>
      <c r="L886" s="103"/>
      <c r="M886" s="103"/>
      <c r="N886" s="103"/>
      <c r="O886" s="113" t="str" cm="1">
        <f t="array" ref="O886">IFERROR(INDEX($D$12:$D$1000,MATCH(0,COUNTIF($O$11:O885,$D$12:$D$1000&amp;"")+IF($D$12:$D$1000="",1,0),0)),"")</f>
        <v/>
      </c>
      <c r="P886" s="114" t="str">
        <f t="shared" si="39"/>
        <v/>
      </c>
      <c r="Q886" s="115" t="str">
        <f t="shared" si="40"/>
        <v/>
      </c>
      <c r="R886" s="15" t="str">
        <f t="shared" si="41"/>
        <v/>
      </c>
      <c r="T886" s="116"/>
      <c r="U886" s="116"/>
      <c r="V886" s="30"/>
    </row>
    <row r="887" spans="2:22">
      <c r="B887" s="105"/>
      <c r="C887" s="102"/>
      <c r="D887" s="100" t="str">
        <f>IFERROR(INDEX('Equipment List'!$B$2:$B$2038,MATCH(E887,'Equipment List'!$A$2:$A$2038,0)),"")</f>
        <v/>
      </c>
      <c r="E887" s="119"/>
      <c r="F887" s="111"/>
      <c r="G887" s="105"/>
      <c r="H887" s="165"/>
      <c r="I887" s="166"/>
      <c r="J887" s="167"/>
      <c r="K887" s="103"/>
      <c r="L887" s="103"/>
      <c r="M887" s="103"/>
      <c r="N887" s="103"/>
      <c r="O887" s="113" t="str" cm="1">
        <f t="array" ref="O887">IFERROR(INDEX($D$12:$D$1000,MATCH(0,COUNTIF($O$11:O886,$D$12:$D$1000&amp;"")+IF($D$12:$D$1000="",1,0),0)),"")</f>
        <v/>
      </c>
      <c r="P887" s="114" t="str">
        <f t="shared" si="39"/>
        <v/>
      </c>
      <c r="Q887" s="115" t="str">
        <f t="shared" si="40"/>
        <v/>
      </c>
      <c r="R887" s="15" t="str">
        <f t="shared" si="41"/>
        <v/>
      </c>
      <c r="T887" s="116"/>
      <c r="U887" s="116"/>
      <c r="V887" s="30"/>
    </row>
    <row r="888" spans="2:22">
      <c r="B888" s="105"/>
      <c r="C888" s="102"/>
      <c r="D888" s="100" t="str">
        <f>IFERROR(INDEX('Equipment List'!$B$2:$B$2038,MATCH(E888,'Equipment List'!$A$2:$A$2038,0)),"")</f>
        <v/>
      </c>
      <c r="E888" s="119"/>
      <c r="F888" s="111"/>
      <c r="G888" s="105"/>
      <c r="H888" s="165"/>
      <c r="I888" s="166"/>
      <c r="J888" s="167"/>
      <c r="K888" s="103"/>
      <c r="L888" s="103"/>
      <c r="M888" s="103"/>
      <c r="N888" s="103"/>
      <c r="O888" s="113" t="str" cm="1">
        <f t="array" ref="O888">IFERROR(INDEX($D$12:$D$1000,MATCH(0,COUNTIF($O$11:O887,$D$12:$D$1000&amp;"")+IF($D$12:$D$1000="",1,0),0)),"")</f>
        <v/>
      </c>
      <c r="P888" s="114" t="str">
        <f t="shared" si="39"/>
        <v/>
      </c>
      <c r="Q888" s="115" t="str">
        <f t="shared" si="40"/>
        <v/>
      </c>
      <c r="R888" s="15" t="str">
        <f t="shared" si="41"/>
        <v/>
      </c>
      <c r="T888" s="116"/>
      <c r="U888" s="116"/>
      <c r="V888" s="30"/>
    </row>
    <row r="889" spans="2:22">
      <c r="B889" s="105"/>
      <c r="C889" s="102"/>
      <c r="D889" s="100" t="str">
        <f>IFERROR(INDEX('Equipment List'!$B$2:$B$2038,MATCH(E889,'Equipment List'!$A$2:$A$2038,0)),"")</f>
        <v/>
      </c>
      <c r="E889" s="119"/>
      <c r="F889" s="111"/>
      <c r="G889" s="105"/>
      <c r="H889" s="165"/>
      <c r="I889" s="166"/>
      <c r="J889" s="167"/>
      <c r="K889" s="103"/>
      <c r="L889" s="103"/>
      <c r="M889" s="103"/>
      <c r="N889" s="103"/>
      <c r="O889" s="113" t="str" cm="1">
        <f t="array" ref="O889">IFERROR(INDEX($D$12:$D$1000,MATCH(0,COUNTIF($O$11:O888,$D$12:$D$1000&amp;"")+IF($D$12:$D$1000="",1,0),0)),"")</f>
        <v/>
      </c>
      <c r="P889" s="114" t="str">
        <f t="shared" si="39"/>
        <v/>
      </c>
      <c r="Q889" s="115" t="str">
        <f t="shared" si="40"/>
        <v/>
      </c>
      <c r="R889" s="15" t="str">
        <f t="shared" si="41"/>
        <v/>
      </c>
      <c r="T889" s="116"/>
      <c r="U889" s="116"/>
      <c r="V889" s="30"/>
    </row>
    <row r="890" spans="2:22">
      <c r="B890" s="105"/>
      <c r="C890" s="102"/>
      <c r="D890" s="100" t="str">
        <f>IFERROR(INDEX('Equipment List'!$B$2:$B$2038,MATCH(E890,'Equipment List'!$A$2:$A$2038,0)),"")</f>
        <v/>
      </c>
      <c r="E890" s="119"/>
      <c r="F890" s="111"/>
      <c r="G890" s="105"/>
      <c r="H890" s="165"/>
      <c r="I890" s="166"/>
      <c r="J890" s="167"/>
      <c r="K890" s="103"/>
      <c r="L890" s="103"/>
      <c r="M890" s="103"/>
      <c r="N890" s="103"/>
      <c r="O890" s="113" t="str" cm="1">
        <f t="array" ref="O890">IFERROR(INDEX($D$12:$D$1000,MATCH(0,COUNTIF($O$11:O889,$D$12:$D$1000&amp;"")+IF($D$12:$D$1000="",1,0),0)),"")</f>
        <v/>
      </c>
      <c r="P890" s="114" t="str">
        <f t="shared" si="39"/>
        <v/>
      </c>
      <c r="Q890" s="115" t="str">
        <f t="shared" si="40"/>
        <v/>
      </c>
      <c r="R890" s="15" t="str">
        <f t="shared" si="41"/>
        <v/>
      </c>
      <c r="T890" s="116"/>
      <c r="U890" s="116"/>
      <c r="V890" s="30"/>
    </row>
    <row r="891" spans="2:22">
      <c r="B891" s="105"/>
      <c r="C891" s="102"/>
      <c r="D891" s="100" t="str">
        <f>IFERROR(INDEX('Equipment List'!$B$2:$B$2038,MATCH(E891,'Equipment List'!$A$2:$A$2038,0)),"")</f>
        <v/>
      </c>
      <c r="E891" s="119"/>
      <c r="F891" s="111"/>
      <c r="G891" s="105"/>
      <c r="H891" s="165"/>
      <c r="I891" s="166"/>
      <c r="J891" s="167"/>
      <c r="K891" s="103"/>
      <c r="L891" s="103"/>
      <c r="M891" s="103"/>
      <c r="N891" s="103"/>
      <c r="O891" s="113" t="str" cm="1">
        <f t="array" ref="O891">IFERROR(INDEX($D$12:$D$1000,MATCH(0,COUNTIF($O$11:O890,$D$12:$D$1000&amp;"")+IF($D$12:$D$1000="",1,0),0)),"")</f>
        <v/>
      </c>
      <c r="P891" s="114" t="str">
        <f t="shared" si="39"/>
        <v/>
      </c>
      <c r="Q891" s="115" t="str">
        <f t="shared" si="40"/>
        <v/>
      </c>
      <c r="R891" s="15" t="str">
        <f t="shared" si="41"/>
        <v/>
      </c>
      <c r="T891" s="116"/>
      <c r="U891" s="116"/>
      <c r="V891" s="30"/>
    </row>
    <row r="892" spans="2:22">
      <c r="B892" s="105"/>
      <c r="C892" s="102"/>
      <c r="D892" s="100" t="str">
        <f>IFERROR(INDEX('Equipment List'!$B$2:$B$2038,MATCH(E892,'Equipment List'!$A$2:$A$2038,0)),"")</f>
        <v/>
      </c>
      <c r="E892" s="119"/>
      <c r="F892" s="111"/>
      <c r="G892" s="105"/>
      <c r="H892" s="165"/>
      <c r="I892" s="166"/>
      <c r="J892" s="167"/>
      <c r="K892" s="103"/>
      <c r="L892" s="103"/>
      <c r="M892" s="103"/>
      <c r="N892" s="103"/>
      <c r="O892" s="113" t="str" cm="1">
        <f t="array" ref="O892">IFERROR(INDEX($D$12:$D$1000,MATCH(0,COUNTIF($O$11:O891,$D$12:$D$1000&amp;"")+IF($D$12:$D$1000="",1,0),0)),"")</f>
        <v/>
      </c>
      <c r="P892" s="114" t="str">
        <f t="shared" si="39"/>
        <v/>
      </c>
      <c r="Q892" s="115" t="str">
        <f t="shared" si="40"/>
        <v/>
      </c>
      <c r="R892" s="15" t="str">
        <f t="shared" si="41"/>
        <v/>
      </c>
      <c r="T892" s="116"/>
      <c r="U892" s="116"/>
      <c r="V892" s="30"/>
    </row>
    <row r="893" spans="2:22">
      <c r="B893" s="105"/>
      <c r="C893" s="102"/>
      <c r="D893" s="100" t="str">
        <f>IFERROR(INDEX('Equipment List'!$B$2:$B$2038,MATCH(E893,'Equipment List'!$A$2:$A$2038,0)),"")</f>
        <v/>
      </c>
      <c r="E893" s="119"/>
      <c r="F893" s="111"/>
      <c r="G893" s="105"/>
      <c r="H893" s="165"/>
      <c r="I893" s="166"/>
      <c r="J893" s="167"/>
      <c r="K893" s="103"/>
      <c r="L893" s="103"/>
      <c r="M893" s="103"/>
      <c r="N893" s="103"/>
      <c r="O893" s="113" t="str" cm="1">
        <f t="array" ref="O893">IFERROR(INDEX($D$12:$D$1000,MATCH(0,COUNTIF($O$11:O892,$D$12:$D$1000&amp;"")+IF($D$12:$D$1000="",1,0),0)),"")</f>
        <v/>
      </c>
      <c r="P893" s="114" t="str">
        <f t="shared" si="39"/>
        <v/>
      </c>
      <c r="Q893" s="115" t="str">
        <f t="shared" si="40"/>
        <v/>
      </c>
      <c r="R893" s="15" t="str">
        <f t="shared" si="41"/>
        <v/>
      </c>
      <c r="T893" s="116"/>
      <c r="U893" s="116"/>
      <c r="V893" s="30"/>
    </row>
    <row r="894" spans="2:22">
      <c r="B894" s="105"/>
      <c r="C894" s="102"/>
      <c r="D894" s="100" t="str">
        <f>IFERROR(INDEX('Equipment List'!$B$2:$B$2038,MATCH(E894,'Equipment List'!$A$2:$A$2038,0)),"")</f>
        <v/>
      </c>
      <c r="E894" s="119"/>
      <c r="F894" s="111"/>
      <c r="G894" s="105"/>
      <c r="H894" s="165"/>
      <c r="I894" s="166"/>
      <c r="J894" s="167"/>
      <c r="K894" s="103"/>
      <c r="L894" s="103"/>
      <c r="M894" s="103"/>
      <c r="N894" s="103"/>
      <c r="O894" s="113" t="str" cm="1">
        <f t="array" ref="O894">IFERROR(INDEX($D$12:$D$1000,MATCH(0,COUNTIF($O$11:O893,$D$12:$D$1000&amp;"")+IF($D$12:$D$1000="",1,0),0)),"")</f>
        <v/>
      </c>
      <c r="P894" s="114" t="str">
        <f t="shared" si="39"/>
        <v/>
      </c>
      <c r="Q894" s="115" t="str">
        <f t="shared" si="40"/>
        <v/>
      </c>
      <c r="R894" s="15" t="str">
        <f t="shared" si="41"/>
        <v/>
      </c>
      <c r="T894" s="116"/>
      <c r="U894" s="116"/>
      <c r="V894" s="30"/>
    </row>
    <row r="895" spans="2:22">
      <c r="B895" s="105"/>
      <c r="C895" s="102"/>
      <c r="D895" s="100" t="str">
        <f>IFERROR(INDEX('Equipment List'!$B$2:$B$2038,MATCH(E895,'Equipment List'!$A$2:$A$2038,0)),"")</f>
        <v/>
      </c>
      <c r="E895" s="119"/>
      <c r="F895" s="111"/>
      <c r="G895" s="105"/>
      <c r="H895" s="165"/>
      <c r="I895" s="166"/>
      <c r="J895" s="167"/>
      <c r="K895" s="103"/>
      <c r="L895" s="103"/>
      <c r="M895" s="103"/>
      <c r="N895" s="103"/>
      <c r="O895" s="113" t="str" cm="1">
        <f t="array" ref="O895">IFERROR(INDEX($D$12:$D$1000,MATCH(0,COUNTIF($O$11:O894,$D$12:$D$1000&amp;"")+IF($D$12:$D$1000="",1,0),0)),"")</f>
        <v/>
      </c>
      <c r="P895" s="114" t="str">
        <f t="shared" si="39"/>
        <v/>
      </c>
      <c r="Q895" s="115" t="str">
        <f t="shared" si="40"/>
        <v/>
      </c>
      <c r="R895" s="15" t="str">
        <f t="shared" si="41"/>
        <v/>
      </c>
      <c r="T895" s="116"/>
      <c r="U895" s="116"/>
      <c r="V895" s="30"/>
    </row>
    <row r="896" spans="2:22">
      <c r="B896" s="105"/>
      <c r="C896" s="102"/>
      <c r="D896" s="100" t="str">
        <f>IFERROR(INDEX('Equipment List'!$B$2:$B$2038,MATCH(E896,'Equipment List'!$A$2:$A$2038,0)),"")</f>
        <v/>
      </c>
      <c r="E896" s="119"/>
      <c r="F896" s="111"/>
      <c r="G896" s="105"/>
      <c r="H896" s="165"/>
      <c r="I896" s="166"/>
      <c r="J896" s="167"/>
      <c r="K896" s="103"/>
      <c r="L896" s="103"/>
      <c r="M896" s="103"/>
      <c r="N896" s="103"/>
      <c r="O896" s="113" t="str" cm="1">
        <f t="array" ref="O896">IFERROR(INDEX($D$12:$D$1000,MATCH(0,COUNTIF($O$11:O895,$D$12:$D$1000&amp;"")+IF($D$12:$D$1000="",1,0),0)),"")</f>
        <v/>
      </c>
      <c r="P896" s="114" t="str">
        <f t="shared" si="39"/>
        <v/>
      </c>
      <c r="Q896" s="115" t="str">
        <f t="shared" si="40"/>
        <v/>
      </c>
      <c r="R896" s="15" t="str">
        <f t="shared" si="41"/>
        <v/>
      </c>
      <c r="T896" s="116"/>
      <c r="U896" s="116"/>
      <c r="V896" s="30"/>
    </row>
    <row r="897" spans="2:22">
      <c r="B897" s="105"/>
      <c r="C897" s="102"/>
      <c r="D897" s="100" t="str">
        <f>IFERROR(INDEX('Equipment List'!$B$2:$B$2038,MATCH(E897,'Equipment List'!$A$2:$A$2038,0)),"")</f>
        <v/>
      </c>
      <c r="E897" s="119"/>
      <c r="F897" s="111"/>
      <c r="G897" s="105"/>
      <c r="H897" s="165"/>
      <c r="I897" s="166"/>
      <c r="J897" s="167"/>
      <c r="K897" s="103"/>
      <c r="L897" s="103"/>
      <c r="M897" s="103"/>
      <c r="N897" s="103"/>
      <c r="O897" s="113" t="str" cm="1">
        <f t="array" ref="O897">IFERROR(INDEX($D$12:$D$1000,MATCH(0,COUNTIF($O$11:O896,$D$12:$D$1000&amp;"")+IF($D$12:$D$1000="",1,0),0)),"")</f>
        <v/>
      </c>
      <c r="P897" s="114" t="str">
        <f t="shared" si="39"/>
        <v/>
      </c>
      <c r="Q897" s="115" t="str">
        <f t="shared" si="40"/>
        <v/>
      </c>
      <c r="R897" s="15" t="str">
        <f t="shared" si="41"/>
        <v/>
      </c>
      <c r="T897" s="116"/>
      <c r="U897" s="116"/>
      <c r="V897" s="30"/>
    </row>
    <row r="898" spans="2:22">
      <c r="B898" s="105"/>
      <c r="C898" s="102"/>
      <c r="D898" s="100" t="str">
        <f>IFERROR(INDEX('Equipment List'!$B$2:$B$2038,MATCH(E898,'Equipment List'!$A$2:$A$2038,0)),"")</f>
        <v/>
      </c>
      <c r="E898" s="119"/>
      <c r="F898" s="111"/>
      <c r="G898" s="105"/>
      <c r="H898" s="165"/>
      <c r="I898" s="166"/>
      <c r="J898" s="167"/>
      <c r="K898" s="103"/>
      <c r="L898" s="103"/>
      <c r="M898" s="103"/>
      <c r="N898" s="103"/>
      <c r="O898" s="113" t="str" cm="1">
        <f t="array" ref="O898">IFERROR(INDEX($D$12:$D$1000,MATCH(0,COUNTIF($O$11:O897,$D$12:$D$1000&amp;"")+IF($D$12:$D$1000="",1,0),0)),"")</f>
        <v/>
      </c>
      <c r="P898" s="114" t="str">
        <f t="shared" si="39"/>
        <v/>
      </c>
      <c r="Q898" s="115" t="str">
        <f t="shared" si="40"/>
        <v/>
      </c>
      <c r="R898" s="15" t="str">
        <f t="shared" si="41"/>
        <v/>
      </c>
      <c r="T898" s="116"/>
      <c r="U898" s="116"/>
      <c r="V898" s="30"/>
    </row>
    <row r="899" spans="2:22">
      <c r="B899" s="105"/>
      <c r="C899" s="102"/>
      <c r="D899" s="100" t="str">
        <f>IFERROR(INDEX('Equipment List'!$B$2:$B$2038,MATCH(E899,'Equipment List'!$A$2:$A$2038,0)),"")</f>
        <v/>
      </c>
      <c r="E899" s="119"/>
      <c r="F899" s="111"/>
      <c r="G899" s="105"/>
      <c r="H899" s="165"/>
      <c r="I899" s="166"/>
      <c r="J899" s="167"/>
      <c r="K899" s="103"/>
      <c r="L899" s="103"/>
      <c r="M899" s="103"/>
      <c r="N899" s="103"/>
      <c r="O899" s="113" t="str" cm="1">
        <f t="array" ref="O899">IFERROR(INDEX($D$12:$D$1000,MATCH(0,COUNTIF($O$11:O898,$D$12:$D$1000&amp;"")+IF($D$12:$D$1000="",1,0),0)),"")</f>
        <v/>
      </c>
      <c r="P899" s="114" t="str">
        <f t="shared" si="39"/>
        <v/>
      </c>
      <c r="Q899" s="115" t="str">
        <f t="shared" si="40"/>
        <v/>
      </c>
      <c r="R899" s="15" t="str">
        <f t="shared" si="41"/>
        <v/>
      </c>
      <c r="T899" s="116"/>
      <c r="U899" s="116"/>
      <c r="V899" s="30"/>
    </row>
    <row r="900" spans="2:22">
      <c r="B900" s="105"/>
      <c r="C900" s="102"/>
      <c r="D900" s="100" t="str">
        <f>IFERROR(INDEX('Equipment List'!$B$2:$B$2038,MATCH(E900,'Equipment List'!$A$2:$A$2038,0)),"")</f>
        <v/>
      </c>
      <c r="E900" s="119"/>
      <c r="F900" s="111"/>
      <c r="G900" s="105"/>
      <c r="H900" s="165"/>
      <c r="I900" s="166"/>
      <c r="J900" s="167"/>
      <c r="K900" s="103"/>
      <c r="L900" s="103"/>
      <c r="M900" s="103"/>
      <c r="N900" s="103"/>
      <c r="O900" s="113" t="str" cm="1">
        <f t="array" ref="O900">IFERROR(INDEX($D$12:$D$1000,MATCH(0,COUNTIF($O$11:O899,$D$12:$D$1000&amp;"")+IF($D$12:$D$1000="",1,0),0)),"")</f>
        <v/>
      </c>
      <c r="P900" s="114" t="str">
        <f t="shared" si="39"/>
        <v/>
      </c>
      <c r="Q900" s="115" t="str">
        <f t="shared" si="40"/>
        <v/>
      </c>
      <c r="R900" s="15" t="str">
        <f t="shared" si="41"/>
        <v/>
      </c>
      <c r="T900" s="116"/>
      <c r="U900" s="116"/>
      <c r="V900" s="30"/>
    </row>
    <row r="901" spans="2:22">
      <c r="B901" s="105"/>
      <c r="C901" s="102"/>
      <c r="D901" s="100" t="str">
        <f>IFERROR(INDEX('Equipment List'!$B$2:$B$2038,MATCH(E901,'Equipment List'!$A$2:$A$2038,0)),"")</f>
        <v/>
      </c>
      <c r="E901" s="119"/>
      <c r="F901" s="111"/>
      <c r="G901" s="105"/>
      <c r="H901" s="165"/>
      <c r="I901" s="166"/>
      <c r="J901" s="167"/>
      <c r="K901" s="103"/>
      <c r="L901" s="103"/>
      <c r="M901" s="103"/>
      <c r="N901" s="103"/>
      <c r="O901" s="113" t="str" cm="1">
        <f t="array" ref="O901">IFERROR(INDEX($D$12:$D$1000,MATCH(0,COUNTIF($O$11:O900,$D$12:$D$1000&amp;"")+IF($D$12:$D$1000="",1,0),0)),"")</f>
        <v/>
      </c>
      <c r="P901" s="114" t="str">
        <f t="shared" si="39"/>
        <v/>
      </c>
      <c r="Q901" s="115" t="str">
        <f t="shared" si="40"/>
        <v/>
      </c>
      <c r="R901" s="15" t="str">
        <f t="shared" si="41"/>
        <v/>
      </c>
      <c r="T901" s="116"/>
      <c r="U901" s="116"/>
      <c r="V901" s="30"/>
    </row>
    <row r="902" spans="2:22">
      <c r="B902" s="105"/>
      <c r="C902" s="102"/>
      <c r="D902" s="100" t="str">
        <f>IFERROR(INDEX('Equipment List'!$B$2:$B$2038,MATCH(E902,'Equipment List'!$A$2:$A$2038,0)),"")</f>
        <v/>
      </c>
      <c r="E902" s="119"/>
      <c r="F902" s="111"/>
      <c r="G902" s="105"/>
      <c r="H902" s="165"/>
      <c r="I902" s="166"/>
      <c r="J902" s="167"/>
      <c r="K902" s="103"/>
      <c r="L902" s="103"/>
      <c r="M902" s="103"/>
      <c r="N902" s="103"/>
      <c r="O902" s="113" t="str" cm="1">
        <f t="array" ref="O902">IFERROR(INDEX($D$12:$D$1000,MATCH(0,COUNTIF($O$11:O901,$D$12:$D$1000&amp;"")+IF($D$12:$D$1000="",1,0),0)),"")</f>
        <v/>
      </c>
      <c r="P902" s="114" t="str">
        <f t="shared" si="39"/>
        <v/>
      </c>
      <c r="Q902" s="115" t="str">
        <f t="shared" si="40"/>
        <v/>
      </c>
      <c r="R902" s="15" t="str">
        <f t="shared" si="41"/>
        <v/>
      </c>
      <c r="T902" s="116"/>
      <c r="U902" s="116"/>
      <c r="V902" s="30"/>
    </row>
    <row r="903" spans="2:22">
      <c r="B903" s="105"/>
      <c r="C903" s="102"/>
      <c r="D903" s="100" t="str">
        <f>IFERROR(INDEX('Equipment List'!$B$2:$B$2038,MATCH(E903,'Equipment List'!$A$2:$A$2038,0)),"")</f>
        <v/>
      </c>
      <c r="E903" s="119"/>
      <c r="F903" s="111"/>
      <c r="G903" s="105"/>
      <c r="H903" s="165"/>
      <c r="I903" s="166"/>
      <c r="J903" s="167"/>
      <c r="K903" s="103"/>
      <c r="L903" s="103"/>
      <c r="M903" s="103"/>
      <c r="N903" s="103"/>
      <c r="O903" s="113" t="str" cm="1">
        <f t="array" ref="O903">IFERROR(INDEX($D$12:$D$1000,MATCH(0,COUNTIF($O$11:O902,$D$12:$D$1000&amp;"")+IF($D$12:$D$1000="",1,0),0)),"")</f>
        <v/>
      </c>
      <c r="P903" s="114" t="str">
        <f t="shared" si="39"/>
        <v/>
      </c>
      <c r="Q903" s="115" t="str">
        <f t="shared" si="40"/>
        <v/>
      </c>
      <c r="R903" s="15" t="str">
        <f t="shared" si="41"/>
        <v/>
      </c>
      <c r="T903" s="116"/>
      <c r="U903" s="116"/>
      <c r="V903" s="30"/>
    </row>
    <row r="904" spans="2:22">
      <c r="B904" s="105"/>
      <c r="C904" s="102"/>
      <c r="D904" s="100" t="str">
        <f>IFERROR(INDEX('Equipment List'!$B$2:$B$2038,MATCH(E904,'Equipment List'!$A$2:$A$2038,0)),"")</f>
        <v/>
      </c>
      <c r="E904" s="119"/>
      <c r="F904" s="111"/>
      <c r="G904" s="105"/>
      <c r="H904" s="165"/>
      <c r="I904" s="166"/>
      <c r="J904" s="167"/>
      <c r="K904" s="103"/>
      <c r="L904" s="103"/>
      <c r="M904" s="103"/>
      <c r="N904" s="103"/>
      <c r="O904" s="113" t="str" cm="1">
        <f t="array" ref="O904">IFERROR(INDEX($D$12:$D$1000,MATCH(0,COUNTIF($O$11:O903,$D$12:$D$1000&amp;"")+IF($D$12:$D$1000="",1,0),0)),"")</f>
        <v/>
      </c>
      <c r="P904" s="114" t="str">
        <f t="shared" si="39"/>
        <v/>
      </c>
      <c r="Q904" s="115" t="str">
        <f t="shared" si="40"/>
        <v/>
      </c>
      <c r="R904" s="15" t="str">
        <f t="shared" si="41"/>
        <v/>
      </c>
      <c r="T904" s="116"/>
      <c r="U904" s="116"/>
      <c r="V904" s="30"/>
    </row>
    <row r="905" spans="2:22">
      <c r="B905" s="105"/>
      <c r="C905" s="102"/>
      <c r="D905" s="100" t="str">
        <f>IFERROR(INDEX('Equipment List'!$B$2:$B$2038,MATCH(E905,'Equipment List'!$A$2:$A$2038,0)),"")</f>
        <v/>
      </c>
      <c r="E905" s="119"/>
      <c r="F905" s="111"/>
      <c r="G905" s="105"/>
      <c r="H905" s="165"/>
      <c r="I905" s="166"/>
      <c r="J905" s="167"/>
      <c r="K905" s="103"/>
      <c r="L905" s="103"/>
      <c r="M905" s="103"/>
      <c r="N905" s="103"/>
      <c r="O905" s="113" t="str" cm="1">
        <f t="array" ref="O905">IFERROR(INDEX($D$12:$D$1000,MATCH(0,COUNTIF($O$11:O904,$D$12:$D$1000&amp;"")+IF($D$12:$D$1000="",1,0),0)),"")</f>
        <v/>
      </c>
      <c r="P905" s="114" t="str">
        <f t="shared" si="39"/>
        <v/>
      </c>
      <c r="Q905" s="115" t="str">
        <f t="shared" si="40"/>
        <v/>
      </c>
      <c r="R905" s="15" t="str">
        <f t="shared" si="41"/>
        <v/>
      </c>
      <c r="T905" s="116"/>
      <c r="U905" s="116"/>
      <c r="V905" s="30"/>
    </row>
    <row r="906" spans="2:22">
      <c r="B906" s="105"/>
      <c r="C906" s="102"/>
      <c r="D906" s="100" t="str">
        <f>IFERROR(INDEX('Equipment List'!$B$2:$B$2038,MATCH(E906,'Equipment List'!$A$2:$A$2038,0)),"")</f>
        <v/>
      </c>
      <c r="E906" s="119"/>
      <c r="F906" s="111"/>
      <c r="G906" s="105"/>
      <c r="H906" s="165"/>
      <c r="I906" s="166"/>
      <c r="J906" s="167"/>
      <c r="K906" s="103"/>
      <c r="L906" s="103"/>
      <c r="M906" s="103"/>
      <c r="N906" s="103"/>
      <c r="O906" s="113" t="str" cm="1">
        <f t="array" ref="O906">IFERROR(INDEX($D$12:$D$1000,MATCH(0,COUNTIF($O$11:O905,$D$12:$D$1000&amp;"")+IF($D$12:$D$1000="",1,0),0)),"")</f>
        <v/>
      </c>
      <c r="P906" s="114" t="str">
        <f t="shared" si="39"/>
        <v/>
      </c>
      <c r="Q906" s="115" t="str">
        <f t="shared" si="40"/>
        <v/>
      </c>
      <c r="R906" s="15" t="str">
        <f t="shared" si="41"/>
        <v/>
      </c>
      <c r="T906" s="116"/>
      <c r="U906" s="116"/>
      <c r="V906" s="30"/>
    </row>
    <row r="907" spans="2:22">
      <c r="B907" s="105"/>
      <c r="C907" s="102"/>
      <c r="D907" s="100" t="str">
        <f>IFERROR(INDEX('Equipment List'!$B$2:$B$2038,MATCH(E907,'Equipment List'!$A$2:$A$2038,0)),"")</f>
        <v/>
      </c>
      <c r="E907" s="119"/>
      <c r="F907" s="111"/>
      <c r="G907" s="105"/>
      <c r="H907" s="165"/>
      <c r="I907" s="166"/>
      <c r="J907" s="167"/>
      <c r="K907" s="103"/>
      <c r="L907" s="103"/>
      <c r="M907" s="103"/>
      <c r="N907" s="103"/>
      <c r="O907" s="113" t="str" cm="1">
        <f t="array" ref="O907">IFERROR(INDEX($D$12:$D$1000,MATCH(0,COUNTIF($O$11:O906,$D$12:$D$1000&amp;"")+IF($D$12:$D$1000="",1,0),0)),"")</f>
        <v/>
      </c>
      <c r="P907" s="114" t="str">
        <f t="shared" si="39"/>
        <v/>
      </c>
      <c r="Q907" s="115" t="str">
        <f t="shared" si="40"/>
        <v/>
      </c>
      <c r="R907" s="15" t="str">
        <f t="shared" si="41"/>
        <v/>
      </c>
      <c r="T907" s="116"/>
      <c r="U907" s="116"/>
      <c r="V907" s="30"/>
    </row>
    <row r="908" spans="2:22">
      <c r="B908" s="105"/>
      <c r="C908" s="102"/>
      <c r="D908" s="100" t="str">
        <f>IFERROR(INDEX('Equipment List'!$B$2:$B$2038,MATCH(E908,'Equipment List'!$A$2:$A$2038,0)),"")</f>
        <v/>
      </c>
      <c r="E908" s="119"/>
      <c r="F908" s="111"/>
      <c r="G908" s="105"/>
      <c r="H908" s="165"/>
      <c r="I908" s="166"/>
      <c r="J908" s="167"/>
      <c r="K908" s="103"/>
      <c r="L908" s="103"/>
      <c r="M908" s="103"/>
      <c r="N908" s="103"/>
      <c r="O908" s="113" t="str" cm="1">
        <f t="array" ref="O908">IFERROR(INDEX($D$12:$D$1000,MATCH(0,COUNTIF($O$11:O907,$D$12:$D$1000&amp;"")+IF($D$12:$D$1000="",1,0),0)),"")</f>
        <v/>
      </c>
      <c r="P908" s="114" t="str">
        <f t="shared" ref="P908:P971" si="42">IF(O908="","",COUNTIF($D$12:$D$1000,$O908))</f>
        <v/>
      </c>
      <c r="Q908" s="115" t="str">
        <f t="shared" ref="Q908:Q971" si="43">IF($O908="","",SUMIF($D$12:$D$1000,$O908,H$12:H$1000))</f>
        <v/>
      </c>
      <c r="R908" s="15" t="str">
        <f t="shared" ref="R908:R971" si="44">IF($O908="","",SUMIF($D$12:$D$1000,$O908,M$12:M$1000))</f>
        <v/>
      </c>
      <c r="T908" s="116"/>
      <c r="U908" s="116"/>
      <c r="V908" s="30"/>
    </row>
    <row r="909" spans="2:22">
      <c r="B909" s="105"/>
      <c r="C909" s="102"/>
      <c r="D909" s="100" t="str">
        <f>IFERROR(INDEX('Equipment List'!$B$2:$B$2038,MATCH(E909,'Equipment List'!$A$2:$A$2038,0)),"")</f>
        <v/>
      </c>
      <c r="E909" s="119"/>
      <c r="F909" s="111"/>
      <c r="G909" s="105"/>
      <c r="H909" s="165"/>
      <c r="I909" s="166"/>
      <c r="J909" s="167"/>
      <c r="K909" s="103"/>
      <c r="L909" s="103"/>
      <c r="M909" s="103"/>
      <c r="N909" s="103"/>
      <c r="O909" s="113" t="str" cm="1">
        <f t="array" ref="O909">IFERROR(INDEX($D$12:$D$1000,MATCH(0,COUNTIF($O$11:O908,$D$12:$D$1000&amp;"")+IF($D$12:$D$1000="",1,0),0)),"")</f>
        <v/>
      </c>
      <c r="P909" s="114" t="str">
        <f t="shared" si="42"/>
        <v/>
      </c>
      <c r="Q909" s="115" t="str">
        <f t="shared" si="43"/>
        <v/>
      </c>
      <c r="R909" s="15" t="str">
        <f t="shared" si="44"/>
        <v/>
      </c>
      <c r="T909" s="116"/>
      <c r="U909" s="116"/>
      <c r="V909" s="30"/>
    </row>
    <row r="910" spans="2:22">
      <c r="B910" s="105"/>
      <c r="C910" s="102"/>
      <c r="D910" s="100" t="str">
        <f>IFERROR(INDEX('Equipment List'!$B$2:$B$2038,MATCH(E910,'Equipment List'!$A$2:$A$2038,0)),"")</f>
        <v/>
      </c>
      <c r="E910" s="119"/>
      <c r="F910" s="111"/>
      <c r="G910" s="105"/>
      <c r="H910" s="165"/>
      <c r="I910" s="166"/>
      <c r="J910" s="167"/>
      <c r="K910" s="103"/>
      <c r="L910" s="103"/>
      <c r="M910" s="103"/>
      <c r="N910" s="103"/>
      <c r="O910" s="113" t="str" cm="1">
        <f t="array" ref="O910">IFERROR(INDEX($D$12:$D$1000,MATCH(0,COUNTIF($O$11:O909,$D$12:$D$1000&amp;"")+IF($D$12:$D$1000="",1,0),0)),"")</f>
        <v/>
      </c>
      <c r="P910" s="114" t="str">
        <f t="shared" si="42"/>
        <v/>
      </c>
      <c r="Q910" s="115" t="str">
        <f t="shared" si="43"/>
        <v/>
      </c>
      <c r="R910" s="15" t="str">
        <f t="shared" si="44"/>
        <v/>
      </c>
      <c r="T910" s="116"/>
      <c r="U910" s="116"/>
      <c r="V910" s="30"/>
    </row>
    <row r="911" spans="2:22">
      <c r="B911" s="105"/>
      <c r="C911" s="102"/>
      <c r="D911" s="100" t="str">
        <f>IFERROR(INDEX('Equipment List'!$B$2:$B$2038,MATCH(E911,'Equipment List'!$A$2:$A$2038,0)),"")</f>
        <v/>
      </c>
      <c r="E911" s="119"/>
      <c r="F911" s="111"/>
      <c r="G911" s="105"/>
      <c r="H911" s="165"/>
      <c r="I911" s="166"/>
      <c r="J911" s="167"/>
      <c r="K911" s="103"/>
      <c r="L911" s="103"/>
      <c r="M911" s="103"/>
      <c r="N911" s="103"/>
      <c r="O911" s="113" t="str" cm="1">
        <f t="array" ref="O911">IFERROR(INDEX($D$12:$D$1000,MATCH(0,COUNTIF($O$11:O910,$D$12:$D$1000&amp;"")+IF($D$12:$D$1000="",1,0),0)),"")</f>
        <v/>
      </c>
      <c r="P911" s="114" t="str">
        <f t="shared" si="42"/>
        <v/>
      </c>
      <c r="Q911" s="115" t="str">
        <f t="shared" si="43"/>
        <v/>
      </c>
      <c r="R911" s="15" t="str">
        <f t="shared" si="44"/>
        <v/>
      </c>
      <c r="T911" s="116"/>
      <c r="U911" s="116"/>
      <c r="V911" s="30"/>
    </row>
    <row r="912" spans="2:22">
      <c r="B912" s="105"/>
      <c r="C912" s="102"/>
      <c r="D912" s="100" t="str">
        <f>IFERROR(INDEX('Equipment List'!$B$2:$B$2038,MATCH(E912,'Equipment List'!$A$2:$A$2038,0)),"")</f>
        <v/>
      </c>
      <c r="E912" s="119"/>
      <c r="F912" s="111"/>
      <c r="G912" s="105"/>
      <c r="H912" s="165"/>
      <c r="I912" s="166"/>
      <c r="J912" s="167"/>
      <c r="K912" s="103"/>
      <c r="L912" s="103"/>
      <c r="M912" s="103"/>
      <c r="N912" s="103"/>
      <c r="O912" s="113" t="str" cm="1">
        <f t="array" ref="O912">IFERROR(INDEX($D$12:$D$1000,MATCH(0,COUNTIF($O$11:O911,$D$12:$D$1000&amp;"")+IF($D$12:$D$1000="",1,0),0)),"")</f>
        <v/>
      </c>
      <c r="P912" s="114" t="str">
        <f t="shared" si="42"/>
        <v/>
      </c>
      <c r="Q912" s="115" t="str">
        <f t="shared" si="43"/>
        <v/>
      </c>
      <c r="R912" s="15" t="str">
        <f t="shared" si="44"/>
        <v/>
      </c>
      <c r="T912" s="116"/>
      <c r="U912" s="116"/>
      <c r="V912" s="30"/>
    </row>
    <row r="913" spans="2:22">
      <c r="B913" s="105"/>
      <c r="C913" s="102"/>
      <c r="D913" s="100" t="str">
        <f>IFERROR(INDEX('Equipment List'!$B$2:$B$2038,MATCH(E913,'Equipment List'!$A$2:$A$2038,0)),"")</f>
        <v/>
      </c>
      <c r="E913" s="119"/>
      <c r="F913" s="111"/>
      <c r="G913" s="105"/>
      <c r="H913" s="165"/>
      <c r="I913" s="166"/>
      <c r="J913" s="167"/>
      <c r="K913" s="103"/>
      <c r="L913" s="103"/>
      <c r="M913" s="103"/>
      <c r="N913" s="103"/>
      <c r="O913" s="113" t="str" cm="1">
        <f t="array" ref="O913">IFERROR(INDEX($D$12:$D$1000,MATCH(0,COUNTIF($O$11:O912,$D$12:$D$1000&amp;"")+IF($D$12:$D$1000="",1,0),0)),"")</f>
        <v/>
      </c>
      <c r="P913" s="114" t="str">
        <f t="shared" si="42"/>
        <v/>
      </c>
      <c r="Q913" s="115" t="str">
        <f t="shared" si="43"/>
        <v/>
      </c>
      <c r="R913" s="15" t="str">
        <f t="shared" si="44"/>
        <v/>
      </c>
      <c r="T913" s="116"/>
      <c r="U913" s="116"/>
      <c r="V913" s="30"/>
    </row>
    <row r="914" spans="2:22">
      <c r="B914" s="105"/>
      <c r="C914" s="102"/>
      <c r="D914" s="100" t="str">
        <f>IFERROR(INDEX('Equipment List'!$B$2:$B$2038,MATCH(E914,'Equipment List'!$A$2:$A$2038,0)),"")</f>
        <v/>
      </c>
      <c r="E914" s="119"/>
      <c r="F914" s="111"/>
      <c r="G914" s="105"/>
      <c r="H914" s="165"/>
      <c r="I914" s="166"/>
      <c r="J914" s="167"/>
      <c r="K914" s="103"/>
      <c r="L914" s="103"/>
      <c r="M914" s="103"/>
      <c r="N914" s="103"/>
      <c r="O914" s="113" t="str" cm="1">
        <f t="array" ref="O914">IFERROR(INDEX($D$12:$D$1000,MATCH(0,COUNTIF($O$11:O913,$D$12:$D$1000&amp;"")+IF($D$12:$D$1000="",1,0),0)),"")</f>
        <v/>
      </c>
      <c r="P914" s="114" t="str">
        <f t="shared" si="42"/>
        <v/>
      </c>
      <c r="Q914" s="115" t="str">
        <f t="shared" si="43"/>
        <v/>
      </c>
      <c r="R914" s="15" t="str">
        <f t="shared" si="44"/>
        <v/>
      </c>
      <c r="T914" s="116"/>
      <c r="U914" s="116"/>
      <c r="V914" s="30"/>
    </row>
    <row r="915" spans="2:22">
      <c r="B915" s="105"/>
      <c r="C915" s="102"/>
      <c r="D915" s="100" t="str">
        <f>IFERROR(INDEX('Equipment List'!$B$2:$B$2038,MATCH(E915,'Equipment List'!$A$2:$A$2038,0)),"")</f>
        <v/>
      </c>
      <c r="E915" s="119"/>
      <c r="F915" s="111"/>
      <c r="G915" s="105"/>
      <c r="H915" s="165"/>
      <c r="I915" s="166"/>
      <c r="J915" s="167"/>
      <c r="K915" s="103"/>
      <c r="L915" s="103"/>
      <c r="M915" s="103"/>
      <c r="N915" s="103"/>
      <c r="O915" s="113" t="str" cm="1">
        <f t="array" ref="O915">IFERROR(INDEX($D$12:$D$1000,MATCH(0,COUNTIF($O$11:O914,$D$12:$D$1000&amp;"")+IF($D$12:$D$1000="",1,0),0)),"")</f>
        <v/>
      </c>
      <c r="P915" s="114" t="str">
        <f t="shared" si="42"/>
        <v/>
      </c>
      <c r="Q915" s="115" t="str">
        <f t="shared" si="43"/>
        <v/>
      </c>
      <c r="R915" s="15" t="str">
        <f t="shared" si="44"/>
        <v/>
      </c>
      <c r="T915" s="116"/>
      <c r="U915" s="116"/>
      <c r="V915" s="30"/>
    </row>
    <row r="916" spans="2:22">
      <c r="B916" s="105"/>
      <c r="C916" s="102"/>
      <c r="D916" s="100" t="str">
        <f>IFERROR(INDEX('Equipment List'!$B$2:$B$2038,MATCH(E916,'Equipment List'!$A$2:$A$2038,0)),"")</f>
        <v/>
      </c>
      <c r="E916" s="119"/>
      <c r="F916" s="111"/>
      <c r="G916" s="105"/>
      <c r="H916" s="165"/>
      <c r="I916" s="166"/>
      <c r="J916" s="167"/>
      <c r="K916" s="103"/>
      <c r="L916" s="103"/>
      <c r="M916" s="103"/>
      <c r="N916" s="103"/>
      <c r="O916" s="113" t="str" cm="1">
        <f t="array" ref="O916">IFERROR(INDEX($D$12:$D$1000,MATCH(0,COUNTIF($O$11:O915,$D$12:$D$1000&amp;"")+IF($D$12:$D$1000="",1,0),0)),"")</f>
        <v/>
      </c>
      <c r="P916" s="114" t="str">
        <f t="shared" si="42"/>
        <v/>
      </c>
      <c r="Q916" s="115" t="str">
        <f t="shared" si="43"/>
        <v/>
      </c>
      <c r="R916" s="15" t="str">
        <f t="shared" si="44"/>
        <v/>
      </c>
      <c r="T916" s="116"/>
      <c r="U916" s="116"/>
      <c r="V916" s="30"/>
    </row>
    <row r="917" spans="2:22">
      <c r="B917" s="105"/>
      <c r="C917" s="102"/>
      <c r="D917" s="100" t="str">
        <f>IFERROR(INDEX('Equipment List'!$B$2:$B$2038,MATCH(E917,'Equipment List'!$A$2:$A$2038,0)),"")</f>
        <v/>
      </c>
      <c r="E917" s="119"/>
      <c r="F917" s="111"/>
      <c r="G917" s="105"/>
      <c r="H917" s="165"/>
      <c r="I917" s="166"/>
      <c r="J917" s="167"/>
      <c r="K917" s="103"/>
      <c r="L917" s="103"/>
      <c r="M917" s="103"/>
      <c r="N917" s="103"/>
      <c r="O917" s="113" t="str" cm="1">
        <f t="array" ref="O917">IFERROR(INDEX($D$12:$D$1000,MATCH(0,COUNTIF($O$11:O916,$D$12:$D$1000&amp;"")+IF($D$12:$D$1000="",1,0),0)),"")</f>
        <v/>
      </c>
      <c r="P917" s="114" t="str">
        <f t="shared" si="42"/>
        <v/>
      </c>
      <c r="Q917" s="115" t="str">
        <f t="shared" si="43"/>
        <v/>
      </c>
      <c r="R917" s="15" t="str">
        <f t="shared" si="44"/>
        <v/>
      </c>
      <c r="T917" s="116"/>
      <c r="U917" s="116"/>
      <c r="V917" s="30"/>
    </row>
    <row r="918" spans="2:22">
      <c r="B918" s="105"/>
      <c r="C918" s="102"/>
      <c r="D918" s="100" t="str">
        <f>IFERROR(INDEX('Equipment List'!$B$2:$B$2038,MATCH(E918,'Equipment List'!$A$2:$A$2038,0)),"")</f>
        <v/>
      </c>
      <c r="E918" s="119"/>
      <c r="F918" s="111"/>
      <c r="G918" s="105"/>
      <c r="H918" s="165"/>
      <c r="I918" s="166"/>
      <c r="J918" s="167"/>
      <c r="K918" s="103"/>
      <c r="L918" s="103"/>
      <c r="M918" s="103"/>
      <c r="N918" s="103"/>
      <c r="O918" s="113" t="str" cm="1">
        <f t="array" ref="O918">IFERROR(INDEX($D$12:$D$1000,MATCH(0,COUNTIF($O$11:O917,$D$12:$D$1000&amp;"")+IF($D$12:$D$1000="",1,0),0)),"")</f>
        <v/>
      </c>
      <c r="P918" s="114" t="str">
        <f t="shared" si="42"/>
        <v/>
      </c>
      <c r="Q918" s="115" t="str">
        <f t="shared" si="43"/>
        <v/>
      </c>
      <c r="R918" s="15" t="str">
        <f t="shared" si="44"/>
        <v/>
      </c>
      <c r="T918" s="116"/>
      <c r="U918" s="116"/>
      <c r="V918" s="30"/>
    </row>
    <row r="919" spans="2:22">
      <c r="B919" s="105"/>
      <c r="C919" s="102"/>
      <c r="D919" s="100" t="str">
        <f>IFERROR(INDEX('Equipment List'!$B$2:$B$2038,MATCH(E919,'Equipment List'!$A$2:$A$2038,0)),"")</f>
        <v/>
      </c>
      <c r="E919" s="119"/>
      <c r="F919" s="111"/>
      <c r="G919" s="105"/>
      <c r="H919" s="165"/>
      <c r="I919" s="166"/>
      <c r="J919" s="167"/>
      <c r="K919" s="103"/>
      <c r="L919" s="103"/>
      <c r="M919" s="103"/>
      <c r="N919" s="103"/>
      <c r="O919" s="113" t="str" cm="1">
        <f t="array" ref="O919">IFERROR(INDEX($D$12:$D$1000,MATCH(0,COUNTIF($O$11:O918,$D$12:$D$1000&amp;"")+IF($D$12:$D$1000="",1,0),0)),"")</f>
        <v/>
      </c>
      <c r="P919" s="114" t="str">
        <f t="shared" si="42"/>
        <v/>
      </c>
      <c r="Q919" s="115" t="str">
        <f t="shared" si="43"/>
        <v/>
      </c>
      <c r="R919" s="15" t="str">
        <f t="shared" si="44"/>
        <v/>
      </c>
      <c r="T919" s="116"/>
      <c r="U919" s="116"/>
      <c r="V919" s="30"/>
    </row>
    <row r="920" spans="2:22">
      <c r="B920" s="105"/>
      <c r="C920" s="102"/>
      <c r="D920" s="100" t="str">
        <f>IFERROR(INDEX('Equipment List'!$B$2:$B$2038,MATCH(E920,'Equipment List'!$A$2:$A$2038,0)),"")</f>
        <v/>
      </c>
      <c r="E920" s="119"/>
      <c r="F920" s="111"/>
      <c r="G920" s="105"/>
      <c r="H920" s="165"/>
      <c r="I920" s="166"/>
      <c r="J920" s="167"/>
      <c r="K920" s="103"/>
      <c r="L920" s="103"/>
      <c r="M920" s="103"/>
      <c r="N920" s="103"/>
      <c r="O920" s="113" t="str" cm="1">
        <f t="array" ref="O920">IFERROR(INDEX($D$12:$D$1000,MATCH(0,COUNTIF($O$11:O919,$D$12:$D$1000&amp;"")+IF($D$12:$D$1000="",1,0),0)),"")</f>
        <v/>
      </c>
      <c r="P920" s="114" t="str">
        <f t="shared" si="42"/>
        <v/>
      </c>
      <c r="Q920" s="115" t="str">
        <f t="shared" si="43"/>
        <v/>
      </c>
      <c r="R920" s="15" t="str">
        <f t="shared" si="44"/>
        <v/>
      </c>
      <c r="T920" s="116"/>
      <c r="U920" s="116"/>
      <c r="V920" s="30"/>
    </row>
    <row r="921" spans="2:22">
      <c r="B921" s="105"/>
      <c r="C921" s="102"/>
      <c r="D921" s="100" t="str">
        <f>IFERROR(INDEX('Equipment List'!$B$2:$B$2038,MATCH(E921,'Equipment List'!$A$2:$A$2038,0)),"")</f>
        <v/>
      </c>
      <c r="E921" s="119"/>
      <c r="F921" s="111"/>
      <c r="G921" s="105"/>
      <c r="H921" s="165"/>
      <c r="I921" s="166"/>
      <c r="J921" s="167"/>
      <c r="K921" s="103"/>
      <c r="L921" s="103"/>
      <c r="M921" s="103"/>
      <c r="N921" s="103"/>
      <c r="O921" s="113" t="str" cm="1">
        <f t="array" ref="O921">IFERROR(INDEX($D$12:$D$1000,MATCH(0,COUNTIF($O$11:O920,$D$12:$D$1000&amp;"")+IF($D$12:$D$1000="",1,0),0)),"")</f>
        <v/>
      </c>
      <c r="P921" s="114" t="str">
        <f t="shared" si="42"/>
        <v/>
      </c>
      <c r="Q921" s="115" t="str">
        <f t="shared" si="43"/>
        <v/>
      </c>
      <c r="R921" s="15" t="str">
        <f t="shared" si="44"/>
        <v/>
      </c>
      <c r="T921" s="116"/>
      <c r="U921" s="116"/>
      <c r="V921" s="30"/>
    </row>
    <row r="922" spans="2:22">
      <c r="B922" s="105"/>
      <c r="C922" s="102"/>
      <c r="D922" s="100" t="str">
        <f>IFERROR(INDEX('Equipment List'!$B$2:$B$2038,MATCH(E922,'Equipment List'!$A$2:$A$2038,0)),"")</f>
        <v/>
      </c>
      <c r="E922" s="119"/>
      <c r="F922" s="111"/>
      <c r="G922" s="105"/>
      <c r="H922" s="165"/>
      <c r="I922" s="166"/>
      <c r="J922" s="167"/>
      <c r="K922" s="103"/>
      <c r="L922" s="103"/>
      <c r="M922" s="103"/>
      <c r="N922" s="103"/>
      <c r="O922" s="113" t="str" cm="1">
        <f t="array" ref="O922">IFERROR(INDEX($D$12:$D$1000,MATCH(0,COUNTIF($O$11:O921,$D$12:$D$1000&amp;"")+IF($D$12:$D$1000="",1,0),0)),"")</f>
        <v/>
      </c>
      <c r="P922" s="114" t="str">
        <f t="shared" si="42"/>
        <v/>
      </c>
      <c r="Q922" s="115" t="str">
        <f t="shared" si="43"/>
        <v/>
      </c>
      <c r="R922" s="15" t="str">
        <f t="shared" si="44"/>
        <v/>
      </c>
      <c r="T922" s="116"/>
      <c r="U922" s="116"/>
      <c r="V922" s="30"/>
    </row>
    <row r="923" spans="2:22">
      <c r="B923" s="105"/>
      <c r="C923" s="102"/>
      <c r="D923" s="100" t="str">
        <f>IFERROR(INDEX('Equipment List'!$B$2:$B$2038,MATCH(E923,'Equipment List'!$A$2:$A$2038,0)),"")</f>
        <v/>
      </c>
      <c r="E923" s="119"/>
      <c r="F923" s="111"/>
      <c r="G923" s="105"/>
      <c r="H923" s="165"/>
      <c r="I923" s="166"/>
      <c r="J923" s="167"/>
      <c r="K923" s="103"/>
      <c r="L923" s="103"/>
      <c r="M923" s="103"/>
      <c r="N923" s="103"/>
      <c r="O923" s="113" t="str" cm="1">
        <f t="array" ref="O923">IFERROR(INDEX($D$12:$D$1000,MATCH(0,COUNTIF($O$11:O922,$D$12:$D$1000&amp;"")+IF($D$12:$D$1000="",1,0),0)),"")</f>
        <v/>
      </c>
      <c r="P923" s="114" t="str">
        <f t="shared" si="42"/>
        <v/>
      </c>
      <c r="Q923" s="115" t="str">
        <f t="shared" si="43"/>
        <v/>
      </c>
      <c r="R923" s="15" t="str">
        <f t="shared" si="44"/>
        <v/>
      </c>
      <c r="T923" s="116"/>
      <c r="U923" s="116"/>
      <c r="V923" s="30"/>
    </row>
    <row r="924" spans="2:22">
      <c r="B924" s="105"/>
      <c r="C924" s="102"/>
      <c r="D924" s="100" t="str">
        <f>IFERROR(INDEX('Equipment List'!$B$2:$B$2038,MATCH(E924,'Equipment List'!$A$2:$A$2038,0)),"")</f>
        <v/>
      </c>
      <c r="E924" s="119"/>
      <c r="F924" s="111"/>
      <c r="G924" s="105"/>
      <c r="H924" s="165"/>
      <c r="I924" s="166"/>
      <c r="J924" s="167"/>
      <c r="K924" s="103"/>
      <c r="L924" s="103"/>
      <c r="M924" s="103"/>
      <c r="N924" s="103"/>
      <c r="O924" s="113" t="str" cm="1">
        <f t="array" ref="O924">IFERROR(INDEX($D$12:$D$1000,MATCH(0,COUNTIF($O$11:O923,$D$12:$D$1000&amp;"")+IF($D$12:$D$1000="",1,0),0)),"")</f>
        <v/>
      </c>
      <c r="P924" s="114" t="str">
        <f t="shared" si="42"/>
        <v/>
      </c>
      <c r="Q924" s="115" t="str">
        <f t="shared" si="43"/>
        <v/>
      </c>
      <c r="R924" s="15" t="str">
        <f t="shared" si="44"/>
        <v/>
      </c>
      <c r="T924" s="116"/>
      <c r="U924" s="116"/>
      <c r="V924" s="30"/>
    </row>
    <row r="925" spans="2:22">
      <c r="B925" s="105"/>
      <c r="C925" s="102"/>
      <c r="D925" s="100" t="str">
        <f>IFERROR(INDEX('Equipment List'!$B$2:$B$2038,MATCH(E925,'Equipment List'!$A$2:$A$2038,0)),"")</f>
        <v/>
      </c>
      <c r="E925" s="119"/>
      <c r="F925" s="111"/>
      <c r="G925" s="105"/>
      <c r="H925" s="165"/>
      <c r="I925" s="166"/>
      <c r="J925" s="167"/>
      <c r="K925" s="103"/>
      <c r="L925" s="103"/>
      <c r="M925" s="103"/>
      <c r="N925" s="103"/>
      <c r="O925" s="113" t="str" cm="1">
        <f t="array" ref="O925">IFERROR(INDEX($D$12:$D$1000,MATCH(0,COUNTIF($O$11:O924,$D$12:$D$1000&amp;"")+IF($D$12:$D$1000="",1,0),0)),"")</f>
        <v/>
      </c>
      <c r="P925" s="114" t="str">
        <f t="shared" si="42"/>
        <v/>
      </c>
      <c r="Q925" s="115" t="str">
        <f t="shared" si="43"/>
        <v/>
      </c>
      <c r="R925" s="15" t="str">
        <f t="shared" si="44"/>
        <v/>
      </c>
      <c r="T925" s="116"/>
      <c r="U925" s="116"/>
      <c r="V925" s="30"/>
    </row>
    <row r="926" spans="2:22">
      <c r="B926" s="105"/>
      <c r="C926" s="102"/>
      <c r="D926" s="100" t="str">
        <f>IFERROR(INDEX('Equipment List'!$B$2:$B$2038,MATCH(E926,'Equipment List'!$A$2:$A$2038,0)),"")</f>
        <v/>
      </c>
      <c r="E926" s="119"/>
      <c r="F926" s="111"/>
      <c r="G926" s="105"/>
      <c r="H926" s="165"/>
      <c r="I926" s="166"/>
      <c r="J926" s="167"/>
      <c r="K926" s="103"/>
      <c r="L926" s="103"/>
      <c r="M926" s="103"/>
      <c r="N926" s="103"/>
      <c r="O926" s="113" t="str" cm="1">
        <f t="array" ref="O926">IFERROR(INDEX($D$12:$D$1000,MATCH(0,COUNTIF($O$11:O925,$D$12:$D$1000&amp;"")+IF($D$12:$D$1000="",1,0),0)),"")</f>
        <v/>
      </c>
      <c r="P926" s="114" t="str">
        <f t="shared" si="42"/>
        <v/>
      </c>
      <c r="Q926" s="115" t="str">
        <f t="shared" si="43"/>
        <v/>
      </c>
      <c r="R926" s="15" t="str">
        <f t="shared" si="44"/>
        <v/>
      </c>
      <c r="T926" s="116"/>
      <c r="U926" s="116"/>
      <c r="V926" s="30"/>
    </row>
    <row r="927" spans="2:22">
      <c r="B927" s="105"/>
      <c r="C927" s="102"/>
      <c r="D927" s="100" t="str">
        <f>IFERROR(INDEX('Equipment List'!$B$2:$B$2038,MATCH(E927,'Equipment List'!$A$2:$A$2038,0)),"")</f>
        <v/>
      </c>
      <c r="E927" s="119"/>
      <c r="F927" s="111"/>
      <c r="G927" s="105"/>
      <c r="H927" s="165"/>
      <c r="I927" s="166"/>
      <c r="J927" s="167"/>
      <c r="K927" s="103"/>
      <c r="L927" s="103"/>
      <c r="M927" s="103"/>
      <c r="N927" s="103"/>
      <c r="O927" s="113" t="str" cm="1">
        <f t="array" ref="O927">IFERROR(INDEX($D$12:$D$1000,MATCH(0,COUNTIF($O$11:O926,$D$12:$D$1000&amp;"")+IF($D$12:$D$1000="",1,0),0)),"")</f>
        <v/>
      </c>
      <c r="P927" s="114" t="str">
        <f t="shared" si="42"/>
        <v/>
      </c>
      <c r="Q927" s="115" t="str">
        <f t="shared" si="43"/>
        <v/>
      </c>
      <c r="R927" s="15" t="str">
        <f t="shared" si="44"/>
        <v/>
      </c>
      <c r="T927" s="116"/>
      <c r="U927" s="116"/>
      <c r="V927" s="30"/>
    </row>
    <row r="928" spans="2:22">
      <c r="B928" s="105"/>
      <c r="C928" s="102"/>
      <c r="D928" s="100" t="str">
        <f>IFERROR(INDEX('Equipment List'!$B$2:$B$2038,MATCH(E928,'Equipment List'!$A$2:$A$2038,0)),"")</f>
        <v/>
      </c>
      <c r="E928" s="119"/>
      <c r="F928" s="111"/>
      <c r="G928" s="105"/>
      <c r="H928" s="165"/>
      <c r="I928" s="166"/>
      <c r="J928" s="167"/>
      <c r="K928" s="103"/>
      <c r="L928" s="103"/>
      <c r="M928" s="103"/>
      <c r="N928" s="103"/>
      <c r="O928" s="113" t="str" cm="1">
        <f t="array" ref="O928">IFERROR(INDEX($D$12:$D$1000,MATCH(0,COUNTIF($O$11:O927,$D$12:$D$1000&amp;"")+IF($D$12:$D$1000="",1,0),0)),"")</f>
        <v/>
      </c>
      <c r="P928" s="114" t="str">
        <f t="shared" si="42"/>
        <v/>
      </c>
      <c r="Q928" s="115" t="str">
        <f t="shared" si="43"/>
        <v/>
      </c>
      <c r="R928" s="15" t="str">
        <f t="shared" si="44"/>
        <v/>
      </c>
      <c r="T928" s="116"/>
      <c r="U928" s="116"/>
      <c r="V928" s="30"/>
    </row>
    <row r="929" spans="2:22">
      <c r="B929" s="105"/>
      <c r="C929" s="102"/>
      <c r="D929" s="100" t="str">
        <f>IFERROR(INDEX('Equipment List'!$B$2:$B$2038,MATCH(E929,'Equipment List'!$A$2:$A$2038,0)),"")</f>
        <v/>
      </c>
      <c r="E929" s="119"/>
      <c r="F929" s="111"/>
      <c r="G929" s="105"/>
      <c r="H929" s="165"/>
      <c r="I929" s="166"/>
      <c r="J929" s="167"/>
      <c r="K929" s="103"/>
      <c r="L929" s="103"/>
      <c r="M929" s="103"/>
      <c r="N929" s="103"/>
      <c r="O929" s="113" t="str" cm="1">
        <f t="array" ref="O929">IFERROR(INDEX($D$12:$D$1000,MATCH(0,COUNTIF($O$11:O928,$D$12:$D$1000&amp;"")+IF($D$12:$D$1000="",1,0),0)),"")</f>
        <v/>
      </c>
      <c r="P929" s="114" t="str">
        <f t="shared" si="42"/>
        <v/>
      </c>
      <c r="Q929" s="115" t="str">
        <f t="shared" si="43"/>
        <v/>
      </c>
      <c r="R929" s="15" t="str">
        <f t="shared" si="44"/>
        <v/>
      </c>
      <c r="T929" s="116"/>
      <c r="U929" s="116"/>
      <c r="V929" s="30"/>
    </row>
    <row r="930" spans="2:22">
      <c r="B930" s="105"/>
      <c r="C930" s="102"/>
      <c r="D930" s="100" t="str">
        <f>IFERROR(INDEX('Equipment List'!$B$2:$B$2038,MATCH(E930,'Equipment List'!$A$2:$A$2038,0)),"")</f>
        <v/>
      </c>
      <c r="E930" s="119"/>
      <c r="F930" s="111"/>
      <c r="G930" s="105"/>
      <c r="H930" s="165"/>
      <c r="I930" s="166"/>
      <c r="J930" s="167"/>
      <c r="K930" s="103"/>
      <c r="L930" s="103"/>
      <c r="M930" s="103"/>
      <c r="N930" s="103"/>
      <c r="O930" s="113" t="str" cm="1">
        <f t="array" ref="O930">IFERROR(INDEX($D$12:$D$1000,MATCH(0,COUNTIF($O$11:O929,$D$12:$D$1000&amp;"")+IF($D$12:$D$1000="",1,0),0)),"")</f>
        <v/>
      </c>
      <c r="P930" s="114" t="str">
        <f t="shared" si="42"/>
        <v/>
      </c>
      <c r="Q930" s="115" t="str">
        <f t="shared" si="43"/>
        <v/>
      </c>
      <c r="R930" s="15" t="str">
        <f t="shared" si="44"/>
        <v/>
      </c>
      <c r="T930" s="116"/>
      <c r="U930" s="116"/>
      <c r="V930" s="30"/>
    </row>
    <row r="931" spans="2:22">
      <c r="B931" s="105"/>
      <c r="C931" s="102"/>
      <c r="D931" s="100" t="str">
        <f>IFERROR(INDEX('Equipment List'!$B$2:$B$2038,MATCH(E931,'Equipment List'!$A$2:$A$2038,0)),"")</f>
        <v/>
      </c>
      <c r="E931" s="119"/>
      <c r="F931" s="111"/>
      <c r="G931" s="105"/>
      <c r="H931" s="165"/>
      <c r="I931" s="166"/>
      <c r="J931" s="167"/>
      <c r="K931" s="103"/>
      <c r="L931" s="103"/>
      <c r="M931" s="103"/>
      <c r="N931" s="103"/>
      <c r="O931" s="113" t="str" cm="1">
        <f t="array" ref="O931">IFERROR(INDEX($D$12:$D$1000,MATCH(0,COUNTIF($O$11:O930,$D$12:$D$1000&amp;"")+IF($D$12:$D$1000="",1,0),0)),"")</f>
        <v/>
      </c>
      <c r="P931" s="114" t="str">
        <f t="shared" si="42"/>
        <v/>
      </c>
      <c r="Q931" s="115" t="str">
        <f t="shared" si="43"/>
        <v/>
      </c>
      <c r="R931" s="15" t="str">
        <f t="shared" si="44"/>
        <v/>
      </c>
      <c r="T931" s="116"/>
      <c r="U931" s="116"/>
      <c r="V931" s="30"/>
    </row>
    <row r="932" spans="2:22">
      <c r="B932" s="105"/>
      <c r="C932" s="102"/>
      <c r="D932" s="100" t="str">
        <f>IFERROR(INDEX('Equipment List'!$B$2:$B$2038,MATCH(E932,'Equipment List'!$A$2:$A$2038,0)),"")</f>
        <v/>
      </c>
      <c r="E932" s="119"/>
      <c r="F932" s="111"/>
      <c r="G932" s="105"/>
      <c r="H932" s="165"/>
      <c r="I932" s="166"/>
      <c r="J932" s="167"/>
      <c r="K932" s="103"/>
      <c r="L932" s="103"/>
      <c r="M932" s="103"/>
      <c r="N932" s="103"/>
      <c r="O932" s="113" t="str" cm="1">
        <f t="array" ref="O932">IFERROR(INDEX($D$12:$D$1000,MATCH(0,COUNTIF($O$11:O931,$D$12:$D$1000&amp;"")+IF($D$12:$D$1000="",1,0),0)),"")</f>
        <v/>
      </c>
      <c r="P932" s="114" t="str">
        <f t="shared" si="42"/>
        <v/>
      </c>
      <c r="Q932" s="115" t="str">
        <f t="shared" si="43"/>
        <v/>
      </c>
      <c r="R932" s="15" t="str">
        <f t="shared" si="44"/>
        <v/>
      </c>
      <c r="T932" s="116"/>
      <c r="U932" s="116"/>
      <c r="V932" s="30"/>
    </row>
    <row r="933" spans="2:22">
      <c r="B933" s="105"/>
      <c r="C933" s="102"/>
      <c r="D933" s="100" t="str">
        <f>IFERROR(INDEX('Equipment List'!$B$2:$B$2038,MATCH(E933,'Equipment List'!$A$2:$A$2038,0)),"")</f>
        <v/>
      </c>
      <c r="E933" s="119"/>
      <c r="F933" s="111"/>
      <c r="G933" s="105"/>
      <c r="H933" s="165"/>
      <c r="I933" s="166"/>
      <c r="J933" s="167"/>
      <c r="K933" s="103"/>
      <c r="L933" s="103"/>
      <c r="M933" s="103"/>
      <c r="N933" s="103"/>
      <c r="O933" s="113" t="str" cm="1">
        <f t="array" ref="O933">IFERROR(INDEX($D$12:$D$1000,MATCH(0,COUNTIF($O$11:O932,$D$12:$D$1000&amp;"")+IF($D$12:$D$1000="",1,0),0)),"")</f>
        <v/>
      </c>
      <c r="P933" s="114" t="str">
        <f t="shared" si="42"/>
        <v/>
      </c>
      <c r="Q933" s="115" t="str">
        <f t="shared" si="43"/>
        <v/>
      </c>
      <c r="R933" s="15" t="str">
        <f t="shared" si="44"/>
        <v/>
      </c>
      <c r="T933" s="116"/>
      <c r="U933" s="116"/>
      <c r="V933" s="30"/>
    </row>
    <row r="934" spans="2:22">
      <c r="B934" s="105"/>
      <c r="C934" s="102"/>
      <c r="D934" s="100" t="str">
        <f>IFERROR(INDEX('Equipment List'!$B$2:$B$2038,MATCH(E934,'Equipment List'!$A$2:$A$2038,0)),"")</f>
        <v/>
      </c>
      <c r="E934" s="119"/>
      <c r="F934" s="111"/>
      <c r="G934" s="105"/>
      <c r="H934" s="165"/>
      <c r="I934" s="166"/>
      <c r="J934" s="167"/>
      <c r="K934" s="103"/>
      <c r="L934" s="103"/>
      <c r="M934" s="103"/>
      <c r="N934" s="103"/>
      <c r="O934" s="113" t="str" cm="1">
        <f t="array" ref="O934">IFERROR(INDEX($D$12:$D$1000,MATCH(0,COUNTIF($O$11:O933,$D$12:$D$1000&amp;"")+IF($D$12:$D$1000="",1,0),0)),"")</f>
        <v/>
      </c>
      <c r="P934" s="114" t="str">
        <f t="shared" si="42"/>
        <v/>
      </c>
      <c r="Q934" s="115" t="str">
        <f t="shared" si="43"/>
        <v/>
      </c>
      <c r="R934" s="15" t="str">
        <f t="shared" si="44"/>
        <v/>
      </c>
      <c r="T934" s="116"/>
      <c r="U934" s="116"/>
      <c r="V934" s="30"/>
    </row>
    <row r="935" spans="2:22">
      <c r="B935" s="105"/>
      <c r="C935" s="102"/>
      <c r="D935" s="100" t="str">
        <f>IFERROR(INDEX('Equipment List'!$B$2:$B$2038,MATCH(E935,'Equipment List'!$A$2:$A$2038,0)),"")</f>
        <v/>
      </c>
      <c r="E935" s="119"/>
      <c r="F935" s="111"/>
      <c r="G935" s="105"/>
      <c r="H935" s="165"/>
      <c r="I935" s="166"/>
      <c r="J935" s="167"/>
      <c r="K935" s="103"/>
      <c r="L935" s="103"/>
      <c r="M935" s="103"/>
      <c r="N935" s="103"/>
      <c r="O935" s="113" t="str" cm="1">
        <f t="array" ref="O935">IFERROR(INDEX($D$12:$D$1000,MATCH(0,COUNTIF($O$11:O934,$D$12:$D$1000&amp;"")+IF($D$12:$D$1000="",1,0),0)),"")</f>
        <v/>
      </c>
      <c r="P935" s="114" t="str">
        <f t="shared" si="42"/>
        <v/>
      </c>
      <c r="Q935" s="115" t="str">
        <f t="shared" si="43"/>
        <v/>
      </c>
      <c r="R935" s="15" t="str">
        <f t="shared" si="44"/>
        <v/>
      </c>
      <c r="T935" s="116"/>
      <c r="U935" s="116"/>
      <c r="V935" s="30"/>
    </row>
    <row r="936" spans="2:22">
      <c r="B936" s="105"/>
      <c r="C936" s="102"/>
      <c r="D936" s="100" t="str">
        <f>IFERROR(INDEX('Equipment List'!$B$2:$B$2038,MATCH(E936,'Equipment List'!$A$2:$A$2038,0)),"")</f>
        <v/>
      </c>
      <c r="E936" s="119"/>
      <c r="F936" s="111"/>
      <c r="G936" s="105"/>
      <c r="H936" s="165"/>
      <c r="I936" s="166"/>
      <c r="J936" s="167"/>
      <c r="K936" s="103"/>
      <c r="L936" s="103"/>
      <c r="M936" s="103"/>
      <c r="N936" s="103"/>
      <c r="O936" s="113" t="str" cm="1">
        <f t="array" ref="O936">IFERROR(INDEX($D$12:$D$1000,MATCH(0,COUNTIF($O$11:O935,$D$12:$D$1000&amp;"")+IF($D$12:$D$1000="",1,0),0)),"")</f>
        <v/>
      </c>
      <c r="P936" s="114" t="str">
        <f t="shared" si="42"/>
        <v/>
      </c>
      <c r="Q936" s="115" t="str">
        <f t="shared" si="43"/>
        <v/>
      </c>
      <c r="R936" s="15" t="str">
        <f t="shared" si="44"/>
        <v/>
      </c>
      <c r="T936" s="116"/>
      <c r="U936" s="116"/>
      <c r="V936" s="30"/>
    </row>
    <row r="937" spans="2:22">
      <c r="B937" s="105"/>
      <c r="C937" s="102"/>
      <c r="D937" s="100" t="str">
        <f>IFERROR(INDEX('Equipment List'!$B$2:$B$2038,MATCH(E937,'Equipment List'!$A$2:$A$2038,0)),"")</f>
        <v/>
      </c>
      <c r="E937" s="119"/>
      <c r="F937" s="111"/>
      <c r="G937" s="105"/>
      <c r="H937" s="165"/>
      <c r="I937" s="166"/>
      <c r="J937" s="167"/>
      <c r="K937" s="103"/>
      <c r="L937" s="103"/>
      <c r="M937" s="103"/>
      <c r="N937" s="103"/>
      <c r="O937" s="113" t="str" cm="1">
        <f t="array" ref="O937">IFERROR(INDEX($D$12:$D$1000,MATCH(0,COUNTIF($O$11:O936,$D$12:$D$1000&amp;"")+IF($D$12:$D$1000="",1,0),0)),"")</f>
        <v/>
      </c>
      <c r="P937" s="114" t="str">
        <f t="shared" si="42"/>
        <v/>
      </c>
      <c r="Q937" s="115" t="str">
        <f t="shared" si="43"/>
        <v/>
      </c>
      <c r="R937" s="15" t="str">
        <f t="shared" si="44"/>
        <v/>
      </c>
      <c r="T937" s="116"/>
      <c r="U937" s="116"/>
      <c r="V937" s="30"/>
    </row>
    <row r="938" spans="2:22">
      <c r="B938" s="105"/>
      <c r="C938" s="102"/>
      <c r="D938" s="100" t="str">
        <f>IFERROR(INDEX('Equipment List'!$B$2:$B$2038,MATCH(E938,'Equipment List'!$A$2:$A$2038,0)),"")</f>
        <v/>
      </c>
      <c r="E938" s="119"/>
      <c r="F938" s="111"/>
      <c r="G938" s="105"/>
      <c r="H938" s="165"/>
      <c r="I938" s="166"/>
      <c r="J938" s="167"/>
      <c r="K938" s="103"/>
      <c r="L938" s="103"/>
      <c r="M938" s="103"/>
      <c r="N938" s="103"/>
      <c r="O938" s="113" t="str" cm="1">
        <f t="array" ref="O938">IFERROR(INDEX($D$12:$D$1000,MATCH(0,COUNTIF($O$11:O937,$D$12:$D$1000&amp;"")+IF($D$12:$D$1000="",1,0),0)),"")</f>
        <v/>
      </c>
      <c r="P938" s="114" t="str">
        <f t="shared" si="42"/>
        <v/>
      </c>
      <c r="Q938" s="115" t="str">
        <f t="shared" si="43"/>
        <v/>
      </c>
      <c r="R938" s="15" t="str">
        <f t="shared" si="44"/>
        <v/>
      </c>
      <c r="T938" s="116"/>
      <c r="U938" s="116"/>
      <c r="V938" s="30"/>
    </row>
    <row r="939" spans="2:22">
      <c r="B939" s="105"/>
      <c r="C939" s="102"/>
      <c r="D939" s="100" t="str">
        <f>IFERROR(INDEX('Equipment List'!$B$2:$B$2038,MATCH(E939,'Equipment List'!$A$2:$A$2038,0)),"")</f>
        <v/>
      </c>
      <c r="E939" s="119"/>
      <c r="F939" s="111"/>
      <c r="G939" s="105"/>
      <c r="H939" s="165"/>
      <c r="I939" s="166"/>
      <c r="J939" s="167"/>
      <c r="K939" s="103"/>
      <c r="L939" s="103"/>
      <c r="M939" s="103"/>
      <c r="N939" s="103"/>
      <c r="O939" s="113" t="str" cm="1">
        <f t="array" ref="O939">IFERROR(INDEX($D$12:$D$1000,MATCH(0,COUNTIF($O$11:O938,$D$12:$D$1000&amp;"")+IF($D$12:$D$1000="",1,0),0)),"")</f>
        <v/>
      </c>
      <c r="P939" s="114" t="str">
        <f t="shared" si="42"/>
        <v/>
      </c>
      <c r="Q939" s="115" t="str">
        <f t="shared" si="43"/>
        <v/>
      </c>
      <c r="R939" s="15" t="str">
        <f t="shared" si="44"/>
        <v/>
      </c>
      <c r="T939" s="116"/>
      <c r="U939" s="116"/>
      <c r="V939" s="30"/>
    </row>
    <row r="940" spans="2:22">
      <c r="B940" s="105"/>
      <c r="C940" s="102"/>
      <c r="D940" s="100" t="str">
        <f>IFERROR(INDEX('Equipment List'!$B$2:$B$2038,MATCH(E940,'Equipment List'!$A$2:$A$2038,0)),"")</f>
        <v/>
      </c>
      <c r="E940" s="119"/>
      <c r="F940" s="111"/>
      <c r="G940" s="105"/>
      <c r="H940" s="165"/>
      <c r="I940" s="166"/>
      <c r="J940" s="167"/>
      <c r="K940" s="103"/>
      <c r="L940" s="103"/>
      <c r="M940" s="103"/>
      <c r="N940" s="103"/>
      <c r="O940" s="113" t="str" cm="1">
        <f t="array" ref="O940">IFERROR(INDEX($D$12:$D$1000,MATCH(0,COUNTIF($O$11:O939,$D$12:$D$1000&amp;"")+IF($D$12:$D$1000="",1,0),0)),"")</f>
        <v/>
      </c>
      <c r="P940" s="114" t="str">
        <f t="shared" si="42"/>
        <v/>
      </c>
      <c r="Q940" s="115" t="str">
        <f t="shared" si="43"/>
        <v/>
      </c>
      <c r="R940" s="15" t="str">
        <f t="shared" si="44"/>
        <v/>
      </c>
      <c r="T940" s="116"/>
      <c r="U940" s="116"/>
      <c r="V940" s="30"/>
    </row>
    <row r="941" spans="2:22">
      <c r="B941" s="105"/>
      <c r="C941" s="102"/>
      <c r="D941" s="100" t="str">
        <f>IFERROR(INDEX('Equipment List'!$B$2:$B$2038,MATCH(E941,'Equipment List'!$A$2:$A$2038,0)),"")</f>
        <v/>
      </c>
      <c r="E941" s="119"/>
      <c r="F941" s="111"/>
      <c r="G941" s="105"/>
      <c r="H941" s="165"/>
      <c r="I941" s="166"/>
      <c r="J941" s="167"/>
      <c r="K941" s="103"/>
      <c r="L941" s="103"/>
      <c r="M941" s="103"/>
      <c r="N941" s="103"/>
      <c r="O941" s="113" t="str" cm="1">
        <f t="array" ref="O941">IFERROR(INDEX($D$12:$D$1000,MATCH(0,COUNTIF($O$11:O940,$D$12:$D$1000&amp;"")+IF($D$12:$D$1000="",1,0),0)),"")</f>
        <v/>
      </c>
      <c r="P941" s="114" t="str">
        <f t="shared" si="42"/>
        <v/>
      </c>
      <c r="Q941" s="115" t="str">
        <f t="shared" si="43"/>
        <v/>
      </c>
      <c r="R941" s="15" t="str">
        <f t="shared" si="44"/>
        <v/>
      </c>
      <c r="T941" s="116"/>
      <c r="U941" s="116"/>
      <c r="V941" s="30"/>
    </row>
    <row r="942" spans="2:22">
      <c r="B942" s="105"/>
      <c r="C942" s="102"/>
      <c r="D942" s="100" t="str">
        <f>IFERROR(INDEX('Equipment List'!$B$2:$B$2038,MATCH(E942,'Equipment List'!$A$2:$A$2038,0)),"")</f>
        <v/>
      </c>
      <c r="E942" s="119"/>
      <c r="F942" s="111"/>
      <c r="G942" s="105"/>
      <c r="H942" s="165"/>
      <c r="I942" s="166"/>
      <c r="J942" s="167"/>
      <c r="K942" s="103"/>
      <c r="L942" s="103"/>
      <c r="M942" s="103"/>
      <c r="N942" s="103"/>
      <c r="O942" s="113" t="str" cm="1">
        <f t="array" ref="O942">IFERROR(INDEX($D$12:$D$1000,MATCH(0,COUNTIF($O$11:O941,$D$12:$D$1000&amp;"")+IF($D$12:$D$1000="",1,0),0)),"")</f>
        <v/>
      </c>
      <c r="P942" s="114" t="str">
        <f t="shared" si="42"/>
        <v/>
      </c>
      <c r="Q942" s="115" t="str">
        <f t="shared" si="43"/>
        <v/>
      </c>
      <c r="R942" s="15" t="str">
        <f t="shared" si="44"/>
        <v/>
      </c>
      <c r="T942" s="116"/>
      <c r="U942" s="116"/>
      <c r="V942" s="30"/>
    </row>
    <row r="943" spans="2:22">
      <c r="B943" s="105"/>
      <c r="C943" s="102"/>
      <c r="D943" s="100" t="str">
        <f>IFERROR(INDEX('Equipment List'!$B$2:$B$2038,MATCH(E943,'Equipment List'!$A$2:$A$2038,0)),"")</f>
        <v/>
      </c>
      <c r="E943" s="119"/>
      <c r="F943" s="111"/>
      <c r="G943" s="105"/>
      <c r="H943" s="165"/>
      <c r="I943" s="166"/>
      <c r="J943" s="167"/>
      <c r="K943" s="103"/>
      <c r="L943" s="103"/>
      <c r="M943" s="103"/>
      <c r="N943" s="103"/>
      <c r="O943" s="113" t="str" cm="1">
        <f t="array" ref="O943">IFERROR(INDEX($D$12:$D$1000,MATCH(0,COUNTIF($O$11:O942,$D$12:$D$1000&amp;"")+IF($D$12:$D$1000="",1,0),0)),"")</f>
        <v/>
      </c>
      <c r="P943" s="114" t="str">
        <f t="shared" si="42"/>
        <v/>
      </c>
      <c r="Q943" s="115" t="str">
        <f t="shared" si="43"/>
        <v/>
      </c>
      <c r="R943" s="15" t="str">
        <f t="shared" si="44"/>
        <v/>
      </c>
      <c r="T943" s="116"/>
      <c r="U943" s="116"/>
      <c r="V943" s="30"/>
    </row>
    <row r="944" spans="2:22">
      <c r="B944" s="105"/>
      <c r="C944" s="102"/>
      <c r="D944" s="100" t="str">
        <f>IFERROR(INDEX('Equipment List'!$B$2:$B$2038,MATCH(E944,'Equipment List'!$A$2:$A$2038,0)),"")</f>
        <v/>
      </c>
      <c r="E944" s="119"/>
      <c r="F944" s="111"/>
      <c r="G944" s="105"/>
      <c r="H944" s="165"/>
      <c r="I944" s="166"/>
      <c r="J944" s="167"/>
      <c r="K944" s="103"/>
      <c r="L944" s="103"/>
      <c r="M944" s="103"/>
      <c r="N944" s="103"/>
      <c r="O944" s="113" t="str" cm="1">
        <f t="array" ref="O944">IFERROR(INDEX($D$12:$D$1000,MATCH(0,COUNTIF($O$11:O943,$D$12:$D$1000&amp;"")+IF($D$12:$D$1000="",1,0),0)),"")</f>
        <v/>
      </c>
      <c r="P944" s="114" t="str">
        <f t="shared" si="42"/>
        <v/>
      </c>
      <c r="Q944" s="115" t="str">
        <f t="shared" si="43"/>
        <v/>
      </c>
      <c r="R944" s="15" t="str">
        <f t="shared" si="44"/>
        <v/>
      </c>
      <c r="T944" s="116"/>
      <c r="U944" s="116"/>
      <c r="V944" s="30"/>
    </row>
    <row r="945" spans="2:22">
      <c r="B945" s="105"/>
      <c r="C945" s="102"/>
      <c r="D945" s="100" t="str">
        <f>IFERROR(INDEX('Equipment List'!$B$2:$B$2038,MATCH(E945,'Equipment List'!$A$2:$A$2038,0)),"")</f>
        <v/>
      </c>
      <c r="E945" s="119"/>
      <c r="F945" s="111"/>
      <c r="G945" s="105"/>
      <c r="H945" s="165"/>
      <c r="I945" s="166"/>
      <c r="J945" s="167"/>
      <c r="K945" s="103"/>
      <c r="L945" s="103"/>
      <c r="M945" s="103"/>
      <c r="N945" s="103"/>
      <c r="O945" s="113" t="str" cm="1">
        <f t="array" ref="O945">IFERROR(INDEX($D$12:$D$1000,MATCH(0,COUNTIF($O$11:O944,$D$12:$D$1000&amp;"")+IF($D$12:$D$1000="",1,0),0)),"")</f>
        <v/>
      </c>
      <c r="P945" s="114" t="str">
        <f t="shared" si="42"/>
        <v/>
      </c>
      <c r="Q945" s="115" t="str">
        <f t="shared" si="43"/>
        <v/>
      </c>
      <c r="R945" s="15" t="str">
        <f t="shared" si="44"/>
        <v/>
      </c>
      <c r="T945" s="116"/>
      <c r="U945" s="116"/>
      <c r="V945" s="30"/>
    </row>
    <row r="946" spans="2:22">
      <c r="B946" s="105"/>
      <c r="C946" s="102"/>
      <c r="D946" s="100" t="str">
        <f>IFERROR(INDEX('Equipment List'!$B$2:$B$2038,MATCH(E946,'Equipment List'!$A$2:$A$2038,0)),"")</f>
        <v/>
      </c>
      <c r="E946" s="119"/>
      <c r="F946" s="111"/>
      <c r="G946" s="105"/>
      <c r="H946" s="165"/>
      <c r="I946" s="166"/>
      <c r="J946" s="167"/>
      <c r="K946" s="103"/>
      <c r="L946" s="103"/>
      <c r="M946" s="103"/>
      <c r="N946" s="103"/>
      <c r="O946" s="113" t="str" cm="1">
        <f t="array" ref="O946">IFERROR(INDEX($D$12:$D$1000,MATCH(0,COUNTIF($O$11:O945,$D$12:$D$1000&amp;"")+IF($D$12:$D$1000="",1,0),0)),"")</f>
        <v/>
      </c>
      <c r="P946" s="114" t="str">
        <f t="shared" si="42"/>
        <v/>
      </c>
      <c r="Q946" s="115" t="str">
        <f t="shared" si="43"/>
        <v/>
      </c>
      <c r="R946" s="15" t="str">
        <f t="shared" si="44"/>
        <v/>
      </c>
      <c r="T946" s="116"/>
      <c r="U946" s="116"/>
      <c r="V946" s="30"/>
    </row>
    <row r="947" spans="2:22">
      <c r="B947" s="105"/>
      <c r="C947" s="102"/>
      <c r="D947" s="100" t="str">
        <f>IFERROR(INDEX('Equipment List'!$B$2:$B$2038,MATCH(E947,'Equipment List'!$A$2:$A$2038,0)),"")</f>
        <v/>
      </c>
      <c r="E947" s="119"/>
      <c r="F947" s="111"/>
      <c r="G947" s="105"/>
      <c r="H947" s="165"/>
      <c r="I947" s="166"/>
      <c r="J947" s="167"/>
      <c r="K947" s="103"/>
      <c r="L947" s="103"/>
      <c r="M947" s="103"/>
      <c r="N947" s="103"/>
      <c r="O947" s="113" t="str" cm="1">
        <f t="array" ref="O947">IFERROR(INDEX($D$12:$D$1000,MATCH(0,COUNTIF($O$11:O946,$D$12:$D$1000&amp;"")+IF($D$12:$D$1000="",1,0),0)),"")</f>
        <v/>
      </c>
      <c r="P947" s="114" t="str">
        <f t="shared" si="42"/>
        <v/>
      </c>
      <c r="Q947" s="115" t="str">
        <f t="shared" si="43"/>
        <v/>
      </c>
      <c r="R947" s="15" t="str">
        <f t="shared" si="44"/>
        <v/>
      </c>
      <c r="T947" s="116"/>
      <c r="U947" s="116"/>
      <c r="V947" s="30"/>
    </row>
    <row r="948" spans="2:22">
      <c r="B948" s="105"/>
      <c r="C948" s="102"/>
      <c r="D948" s="100" t="str">
        <f>IFERROR(INDEX('Equipment List'!$B$2:$B$2038,MATCH(E948,'Equipment List'!$A$2:$A$2038,0)),"")</f>
        <v/>
      </c>
      <c r="E948" s="119"/>
      <c r="F948" s="111"/>
      <c r="G948" s="105"/>
      <c r="H948" s="165"/>
      <c r="I948" s="166"/>
      <c r="J948" s="167"/>
      <c r="K948" s="103"/>
      <c r="L948" s="103"/>
      <c r="M948" s="103"/>
      <c r="N948" s="103"/>
      <c r="O948" s="113" t="str" cm="1">
        <f t="array" ref="O948">IFERROR(INDEX($D$12:$D$1000,MATCH(0,COUNTIF($O$11:O947,$D$12:$D$1000&amp;"")+IF($D$12:$D$1000="",1,0),0)),"")</f>
        <v/>
      </c>
      <c r="P948" s="114" t="str">
        <f t="shared" si="42"/>
        <v/>
      </c>
      <c r="Q948" s="115" t="str">
        <f t="shared" si="43"/>
        <v/>
      </c>
      <c r="R948" s="15" t="str">
        <f t="shared" si="44"/>
        <v/>
      </c>
      <c r="T948" s="116"/>
      <c r="U948" s="116"/>
      <c r="V948" s="30"/>
    </row>
    <row r="949" spans="2:22">
      <c r="B949" s="105"/>
      <c r="C949" s="102"/>
      <c r="D949" s="100" t="str">
        <f>IFERROR(INDEX('Equipment List'!$B$2:$B$2038,MATCH(E949,'Equipment List'!$A$2:$A$2038,0)),"")</f>
        <v/>
      </c>
      <c r="E949" s="119"/>
      <c r="F949" s="111"/>
      <c r="G949" s="105"/>
      <c r="H949" s="165"/>
      <c r="I949" s="166"/>
      <c r="J949" s="167"/>
      <c r="K949" s="103"/>
      <c r="L949" s="103"/>
      <c r="M949" s="103"/>
      <c r="N949" s="103"/>
      <c r="O949" s="113" t="str" cm="1">
        <f t="array" ref="O949">IFERROR(INDEX($D$12:$D$1000,MATCH(0,COUNTIF($O$11:O948,$D$12:$D$1000&amp;"")+IF($D$12:$D$1000="",1,0),0)),"")</f>
        <v/>
      </c>
      <c r="P949" s="114" t="str">
        <f t="shared" si="42"/>
        <v/>
      </c>
      <c r="Q949" s="115" t="str">
        <f t="shared" si="43"/>
        <v/>
      </c>
      <c r="R949" s="15" t="str">
        <f t="shared" si="44"/>
        <v/>
      </c>
      <c r="T949" s="116"/>
      <c r="U949" s="116"/>
      <c r="V949" s="30"/>
    </row>
    <row r="950" spans="2:22">
      <c r="B950" s="105"/>
      <c r="C950" s="102"/>
      <c r="D950" s="100" t="str">
        <f>IFERROR(INDEX('Equipment List'!$B$2:$B$2038,MATCH(E950,'Equipment List'!$A$2:$A$2038,0)),"")</f>
        <v/>
      </c>
      <c r="E950" s="119"/>
      <c r="F950" s="111"/>
      <c r="G950" s="105"/>
      <c r="H950" s="165"/>
      <c r="I950" s="166"/>
      <c r="J950" s="167"/>
      <c r="K950" s="103"/>
      <c r="L950" s="103"/>
      <c r="M950" s="103"/>
      <c r="N950" s="103"/>
      <c r="O950" s="113" t="str" cm="1">
        <f t="array" ref="O950">IFERROR(INDEX($D$12:$D$1000,MATCH(0,COUNTIF($O$11:O949,$D$12:$D$1000&amp;"")+IF($D$12:$D$1000="",1,0),0)),"")</f>
        <v/>
      </c>
      <c r="P950" s="114" t="str">
        <f t="shared" si="42"/>
        <v/>
      </c>
      <c r="Q950" s="115" t="str">
        <f t="shared" si="43"/>
        <v/>
      </c>
      <c r="R950" s="15" t="str">
        <f t="shared" si="44"/>
        <v/>
      </c>
      <c r="T950" s="116"/>
      <c r="U950" s="116"/>
      <c r="V950" s="30"/>
    </row>
    <row r="951" spans="2:22">
      <c r="B951" s="105"/>
      <c r="C951" s="102"/>
      <c r="D951" s="100" t="str">
        <f>IFERROR(INDEX('Equipment List'!$B$2:$B$2038,MATCH(E951,'Equipment List'!$A$2:$A$2038,0)),"")</f>
        <v/>
      </c>
      <c r="E951" s="119"/>
      <c r="F951" s="111"/>
      <c r="G951" s="105"/>
      <c r="H951" s="165"/>
      <c r="I951" s="166"/>
      <c r="J951" s="167"/>
      <c r="K951" s="103"/>
      <c r="L951" s="103"/>
      <c r="M951" s="103"/>
      <c r="N951" s="103"/>
      <c r="O951" s="113" t="str" cm="1">
        <f t="array" ref="O951">IFERROR(INDEX($D$12:$D$1000,MATCH(0,COUNTIF($O$11:O950,$D$12:$D$1000&amp;"")+IF($D$12:$D$1000="",1,0),0)),"")</f>
        <v/>
      </c>
      <c r="P951" s="114" t="str">
        <f t="shared" si="42"/>
        <v/>
      </c>
      <c r="Q951" s="115" t="str">
        <f t="shared" si="43"/>
        <v/>
      </c>
      <c r="R951" s="15" t="str">
        <f t="shared" si="44"/>
        <v/>
      </c>
      <c r="T951" s="116"/>
      <c r="U951" s="116"/>
      <c r="V951" s="30"/>
    </row>
    <row r="952" spans="2:22">
      <c r="B952" s="105"/>
      <c r="C952" s="102"/>
      <c r="D952" s="100" t="str">
        <f>IFERROR(INDEX('Equipment List'!$B$2:$B$2038,MATCH(E952,'Equipment List'!$A$2:$A$2038,0)),"")</f>
        <v/>
      </c>
      <c r="E952" s="119"/>
      <c r="F952" s="111"/>
      <c r="G952" s="105"/>
      <c r="H952" s="165"/>
      <c r="I952" s="166"/>
      <c r="J952" s="167"/>
      <c r="K952" s="103"/>
      <c r="L952" s="103"/>
      <c r="M952" s="103"/>
      <c r="N952" s="103"/>
      <c r="O952" s="113" t="str" cm="1">
        <f t="array" ref="O952">IFERROR(INDEX($D$12:$D$1000,MATCH(0,COUNTIF($O$11:O951,$D$12:$D$1000&amp;"")+IF($D$12:$D$1000="",1,0),0)),"")</f>
        <v/>
      </c>
      <c r="P952" s="114" t="str">
        <f t="shared" si="42"/>
        <v/>
      </c>
      <c r="Q952" s="115" t="str">
        <f t="shared" si="43"/>
        <v/>
      </c>
      <c r="R952" s="15" t="str">
        <f t="shared" si="44"/>
        <v/>
      </c>
      <c r="T952" s="116"/>
      <c r="U952" s="116"/>
      <c r="V952" s="30"/>
    </row>
    <row r="953" spans="2:22">
      <c r="B953" s="105"/>
      <c r="C953" s="102"/>
      <c r="D953" s="100" t="str">
        <f>IFERROR(INDEX('Equipment List'!$B$2:$B$2038,MATCH(E953,'Equipment List'!$A$2:$A$2038,0)),"")</f>
        <v/>
      </c>
      <c r="E953" s="119"/>
      <c r="F953" s="111"/>
      <c r="G953" s="105"/>
      <c r="H953" s="165"/>
      <c r="I953" s="166"/>
      <c r="J953" s="167"/>
      <c r="K953" s="103"/>
      <c r="L953" s="103"/>
      <c r="M953" s="103"/>
      <c r="N953" s="103"/>
      <c r="O953" s="113" t="str" cm="1">
        <f t="array" ref="O953">IFERROR(INDEX($D$12:$D$1000,MATCH(0,COUNTIF($O$11:O952,$D$12:$D$1000&amp;"")+IF($D$12:$D$1000="",1,0),0)),"")</f>
        <v/>
      </c>
      <c r="P953" s="114" t="str">
        <f t="shared" si="42"/>
        <v/>
      </c>
      <c r="Q953" s="115" t="str">
        <f t="shared" si="43"/>
        <v/>
      </c>
      <c r="R953" s="15" t="str">
        <f t="shared" si="44"/>
        <v/>
      </c>
      <c r="T953" s="116"/>
      <c r="U953" s="116"/>
      <c r="V953" s="30"/>
    </row>
    <row r="954" spans="2:22">
      <c r="B954" s="105"/>
      <c r="C954" s="102"/>
      <c r="D954" s="100" t="str">
        <f>IFERROR(INDEX('Equipment List'!$B$2:$B$2038,MATCH(E954,'Equipment List'!$A$2:$A$2038,0)),"")</f>
        <v/>
      </c>
      <c r="E954" s="119"/>
      <c r="F954" s="111"/>
      <c r="G954" s="105"/>
      <c r="H954" s="165"/>
      <c r="I954" s="166"/>
      <c r="J954" s="167"/>
      <c r="K954" s="103"/>
      <c r="L954" s="103"/>
      <c r="M954" s="103"/>
      <c r="N954" s="103"/>
      <c r="O954" s="113" t="str" cm="1">
        <f t="array" ref="O954">IFERROR(INDEX($D$12:$D$1000,MATCH(0,COUNTIF($O$11:O953,$D$12:$D$1000&amp;"")+IF($D$12:$D$1000="",1,0),0)),"")</f>
        <v/>
      </c>
      <c r="P954" s="114" t="str">
        <f t="shared" si="42"/>
        <v/>
      </c>
      <c r="Q954" s="115" t="str">
        <f t="shared" si="43"/>
        <v/>
      </c>
      <c r="R954" s="15" t="str">
        <f t="shared" si="44"/>
        <v/>
      </c>
      <c r="T954" s="116"/>
      <c r="U954" s="116"/>
      <c r="V954" s="30"/>
    </row>
    <row r="955" spans="2:22">
      <c r="B955" s="105"/>
      <c r="C955" s="102"/>
      <c r="D955" s="100" t="str">
        <f>IFERROR(INDEX('Equipment List'!$B$2:$B$2038,MATCH(E955,'Equipment List'!$A$2:$A$2038,0)),"")</f>
        <v/>
      </c>
      <c r="E955" s="119"/>
      <c r="F955" s="111"/>
      <c r="G955" s="105"/>
      <c r="H955" s="165"/>
      <c r="I955" s="166"/>
      <c r="J955" s="167"/>
      <c r="K955" s="103"/>
      <c r="L955" s="103"/>
      <c r="M955" s="103"/>
      <c r="N955" s="103"/>
      <c r="O955" s="113" t="str" cm="1">
        <f t="array" ref="O955">IFERROR(INDEX($D$12:$D$1000,MATCH(0,COUNTIF($O$11:O954,$D$12:$D$1000&amp;"")+IF($D$12:$D$1000="",1,0),0)),"")</f>
        <v/>
      </c>
      <c r="P955" s="114" t="str">
        <f t="shared" si="42"/>
        <v/>
      </c>
      <c r="Q955" s="115" t="str">
        <f t="shared" si="43"/>
        <v/>
      </c>
      <c r="R955" s="15" t="str">
        <f t="shared" si="44"/>
        <v/>
      </c>
      <c r="T955" s="116"/>
      <c r="U955" s="116"/>
      <c r="V955" s="30"/>
    </row>
    <row r="956" spans="2:22">
      <c r="B956" s="105"/>
      <c r="C956" s="102"/>
      <c r="D956" s="100" t="str">
        <f>IFERROR(INDEX('Equipment List'!$B$2:$B$2038,MATCH(E956,'Equipment List'!$A$2:$A$2038,0)),"")</f>
        <v/>
      </c>
      <c r="E956" s="119"/>
      <c r="F956" s="111"/>
      <c r="G956" s="105"/>
      <c r="H956" s="165"/>
      <c r="I956" s="166"/>
      <c r="J956" s="167"/>
      <c r="K956" s="103"/>
      <c r="L956" s="103"/>
      <c r="M956" s="103"/>
      <c r="N956" s="103"/>
      <c r="O956" s="113" t="str" cm="1">
        <f t="array" ref="O956">IFERROR(INDEX($D$12:$D$1000,MATCH(0,COUNTIF($O$11:O955,$D$12:$D$1000&amp;"")+IF($D$12:$D$1000="",1,0),0)),"")</f>
        <v/>
      </c>
      <c r="P956" s="114" t="str">
        <f t="shared" si="42"/>
        <v/>
      </c>
      <c r="Q956" s="115" t="str">
        <f t="shared" si="43"/>
        <v/>
      </c>
      <c r="R956" s="15" t="str">
        <f t="shared" si="44"/>
        <v/>
      </c>
      <c r="T956" s="116"/>
      <c r="U956" s="116"/>
      <c r="V956" s="30"/>
    </row>
    <row r="957" spans="2:22">
      <c r="B957" s="105"/>
      <c r="C957" s="102"/>
      <c r="D957" s="100" t="str">
        <f>IFERROR(INDEX('Equipment List'!$B$2:$B$2038,MATCH(E957,'Equipment List'!$A$2:$A$2038,0)),"")</f>
        <v/>
      </c>
      <c r="E957" s="119"/>
      <c r="F957" s="111"/>
      <c r="G957" s="105"/>
      <c r="H957" s="165"/>
      <c r="I957" s="166"/>
      <c r="J957" s="167"/>
      <c r="K957" s="103"/>
      <c r="L957" s="103"/>
      <c r="M957" s="103"/>
      <c r="N957" s="103"/>
      <c r="O957" s="113" t="str" cm="1">
        <f t="array" ref="O957">IFERROR(INDEX($D$12:$D$1000,MATCH(0,COUNTIF($O$11:O956,$D$12:$D$1000&amp;"")+IF($D$12:$D$1000="",1,0),0)),"")</f>
        <v/>
      </c>
      <c r="P957" s="114" t="str">
        <f t="shared" si="42"/>
        <v/>
      </c>
      <c r="Q957" s="115" t="str">
        <f t="shared" si="43"/>
        <v/>
      </c>
      <c r="R957" s="15" t="str">
        <f t="shared" si="44"/>
        <v/>
      </c>
      <c r="T957" s="116"/>
      <c r="U957" s="116"/>
      <c r="V957" s="30"/>
    </row>
    <row r="958" spans="2:22">
      <c r="B958" s="105"/>
      <c r="C958" s="102"/>
      <c r="D958" s="100" t="str">
        <f>IFERROR(INDEX('Equipment List'!$B$2:$B$2038,MATCH(E958,'Equipment List'!$A$2:$A$2038,0)),"")</f>
        <v/>
      </c>
      <c r="E958" s="119"/>
      <c r="F958" s="111"/>
      <c r="G958" s="105"/>
      <c r="H958" s="165"/>
      <c r="I958" s="166"/>
      <c r="J958" s="167"/>
      <c r="K958" s="103"/>
      <c r="L958" s="103"/>
      <c r="M958" s="103"/>
      <c r="N958" s="103"/>
      <c r="O958" s="113" t="str" cm="1">
        <f t="array" ref="O958">IFERROR(INDEX($D$12:$D$1000,MATCH(0,COUNTIF($O$11:O957,$D$12:$D$1000&amp;"")+IF($D$12:$D$1000="",1,0),0)),"")</f>
        <v/>
      </c>
      <c r="P958" s="114" t="str">
        <f t="shared" si="42"/>
        <v/>
      </c>
      <c r="Q958" s="115" t="str">
        <f t="shared" si="43"/>
        <v/>
      </c>
      <c r="R958" s="15" t="str">
        <f t="shared" si="44"/>
        <v/>
      </c>
      <c r="T958" s="116"/>
      <c r="U958" s="116"/>
      <c r="V958" s="30"/>
    </row>
    <row r="959" spans="2:22">
      <c r="B959" s="105"/>
      <c r="C959" s="102"/>
      <c r="D959" s="100" t="str">
        <f>IFERROR(INDEX('Equipment List'!$B$2:$B$2038,MATCH(E959,'Equipment List'!$A$2:$A$2038,0)),"")</f>
        <v/>
      </c>
      <c r="E959" s="119"/>
      <c r="F959" s="111"/>
      <c r="G959" s="105"/>
      <c r="H959" s="165"/>
      <c r="I959" s="166"/>
      <c r="J959" s="167"/>
      <c r="K959" s="103"/>
      <c r="L959" s="103"/>
      <c r="M959" s="103"/>
      <c r="N959" s="103"/>
      <c r="O959" s="113" t="str" cm="1">
        <f t="array" ref="O959">IFERROR(INDEX($D$12:$D$1000,MATCH(0,COUNTIF($O$11:O958,$D$12:$D$1000&amp;"")+IF($D$12:$D$1000="",1,0),0)),"")</f>
        <v/>
      </c>
      <c r="P959" s="114" t="str">
        <f t="shared" si="42"/>
        <v/>
      </c>
      <c r="Q959" s="115" t="str">
        <f t="shared" si="43"/>
        <v/>
      </c>
      <c r="R959" s="15" t="str">
        <f t="shared" si="44"/>
        <v/>
      </c>
      <c r="T959" s="116"/>
      <c r="U959" s="116"/>
      <c r="V959" s="30"/>
    </row>
    <row r="960" spans="2:22">
      <c r="B960" s="105"/>
      <c r="C960" s="102"/>
      <c r="D960" s="100" t="str">
        <f>IFERROR(INDEX('Equipment List'!$B$2:$B$2038,MATCH(E960,'Equipment List'!$A$2:$A$2038,0)),"")</f>
        <v/>
      </c>
      <c r="E960" s="119"/>
      <c r="F960" s="111"/>
      <c r="G960" s="105"/>
      <c r="H960" s="165"/>
      <c r="I960" s="166"/>
      <c r="J960" s="167"/>
      <c r="K960" s="103"/>
      <c r="L960" s="103"/>
      <c r="M960" s="103"/>
      <c r="N960" s="103"/>
      <c r="O960" s="113" t="str" cm="1">
        <f t="array" ref="O960">IFERROR(INDEX($D$12:$D$1000,MATCH(0,COUNTIF($O$11:O959,$D$12:$D$1000&amp;"")+IF($D$12:$D$1000="",1,0),0)),"")</f>
        <v/>
      </c>
      <c r="P960" s="114" t="str">
        <f t="shared" si="42"/>
        <v/>
      </c>
      <c r="Q960" s="115" t="str">
        <f t="shared" si="43"/>
        <v/>
      </c>
      <c r="R960" s="15" t="str">
        <f t="shared" si="44"/>
        <v/>
      </c>
      <c r="T960" s="116"/>
      <c r="U960" s="116"/>
      <c r="V960" s="30"/>
    </row>
    <row r="961" spans="2:22">
      <c r="B961" s="105"/>
      <c r="C961" s="102"/>
      <c r="D961" s="100" t="str">
        <f>IFERROR(INDEX('Equipment List'!$B$2:$B$2038,MATCH(E961,'Equipment List'!$A$2:$A$2038,0)),"")</f>
        <v/>
      </c>
      <c r="E961" s="119"/>
      <c r="F961" s="111"/>
      <c r="G961" s="105"/>
      <c r="H961" s="165"/>
      <c r="I961" s="166"/>
      <c r="J961" s="167"/>
      <c r="K961" s="103"/>
      <c r="L961" s="103"/>
      <c r="M961" s="103"/>
      <c r="N961" s="103"/>
      <c r="O961" s="113" t="str" cm="1">
        <f t="array" ref="O961">IFERROR(INDEX($D$12:$D$1000,MATCH(0,COUNTIF($O$11:O960,$D$12:$D$1000&amp;"")+IF($D$12:$D$1000="",1,0),0)),"")</f>
        <v/>
      </c>
      <c r="P961" s="114" t="str">
        <f t="shared" si="42"/>
        <v/>
      </c>
      <c r="Q961" s="115" t="str">
        <f t="shared" si="43"/>
        <v/>
      </c>
      <c r="R961" s="15" t="str">
        <f t="shared" si="44"/>
        <v/>
      </c>
      <c r="T961" s="116"/>
      <c r="U961" s="116"/>
      <c r="V961" s="30"/>
    </row>
    <row r="962" spans="2:22">
      <c r="B962" s="105"/>
      <c r="C962" s="102"/>
      <c r="D962" s="100" t="str">
        <f>IFERROR(INDEX('Equipment List'!$B$2:$B$2038,MATCH(E962,'Equipment List'!$A$2:$A$2038,0)),"")</f>
        <v/>
      </c>
      <c r="E962" s="119"/>
      <c r="F962" s="111"/>
      <c r="G962" s="105"/>
      <c r="H962" s="165"/>
      <c r="I962" s="166"/>
      <c r="J962" s="167"/>
      <c r="K962" s="103"/>
      <c r="L962" s="103"/>
      <c r="M962" s="103"/>
      <c r="N962" s="103"/>
      <c r="O962" s="113" t="str" cm="1">
        <f t="array" ref="O962">IFERROR(INDEX($D$12:$D$1000,MATCH(0,COUNTIF($O$11:O961,$D$12:$D$1000&amp;"")+IF($D$12:$D$1000="",1,0),0)),"")</f>
        <v/>
      </c>
      <c r="P962" s="114" t="str">
        <f t="shared" si="42"/>
        <v/>
      </c>
      <c r="Q962" s="115" t="str">
        <f t="shared" si="43"/>
        <v/>
      </c>
      <c r="R962" s="15" t="str">
        <f t="shared" si="44"/>
        <v/>
      </c>
      <c r="T962" s="116"/>
      <c r="U962" s="116"/>
      <c r="V962" s="30"/>
    </row>
    <row r="963" spans="2:22">
      <c r="B963" s="105"/>
      <c r="C963" s="102"/>
      <c r="D963" s="100" t="str">
        <f>IFERROR(INDEX('Equipment List'!$B$2:$B$2038,MATCH(E963,'Equipment List'!$A$2:$A$2038,0)),"")</f>
        <v/>
      </c>
      <c r="E963" s="119"/>
      <c r="F963" s="111"/>
      <c r="G963" s="105"/>
      <c r="H963" s="165"/>
      <c r="I963" s="166"/>
      <c r="J963" s="167"/>
      <c r="K963" s="103"/>
      <c r="L963" s="103"/>
      <c r="M963" s="103"/>
      <c r="N963" s="103"/>
      <c r="O963" s="113" t="str" cm="1">
        <f t="array" ref="O963">IFERROR(INDEX($D$12:$D$1000,MATCH(0,COUNTIF($O$11:O962,$D$12:$D$1000&amp;"")+IF($D$12:$D$1000="",1,0),0)),"")</f>
        <v/>
      </c>
      <c r="P963" s="114" t="str">
        <f t="shared" si="42"/>
        <v/>
      </c>
      <c r="Q963" s="115" t="str">
        <f t="shared" si="43"/>
        <v/>
      </c>
      <c r="R963" s="15" t="str">
        <f t="shared" si="44"/>
        <v/>
      </c>
      <c r="T963" s="116"/>
      <c r="U963" s="116"/>
      <c r="V963" s="30"/>
    </row>
    <row r="964" spans="2:22">
      <c r="B964" s="105"/>
      <c r="C964" s="102"/>
      <c r="D964" s="100" t="str">
        <f>IFERROR(INDEX('Equipment List'!$B$2:$B$2038,MATCH(E964,'Equipment List'!$A$2:$A$2038,0)),"")</f>
        <v/>
      </c>
      <c r="E964" s="119"/>
      <c r="F964" s="111"/>
      <c r="G964" s="105"/>
      <c r="H964" s="165"/>
      <c r="I964" s="166"/>
      <c r="J964" s="167"/>
      <c r="K964" s="103"/>
      <c r="L964" s="103"/>
      <c r="M964" s="103"/>
      <c r="N964" s="103"/>
      <c r="O964" s="113" t="str" cm="1">
        <f t="array" ref="O964">IFERROR(INDEX($D$12:$D$1000,MATCH(0,COUNTIF($O$11:O963,$D$12:$D$1000&amp;"")+IF($D$12:$D$1000="",1,0),0)),"")</f>
        <v/>
      </c>
      <c r="P964" s="114" t="str">
        <f t="shared" si="42"/>
        <v/>
      </c>
      <c r="Q964" s="115" t="str">
        <f t="shared" si="43"/>
        <v/>
      </c>
      <c r="R964" s="15" t="str">
        <f t="shared" si="44"/>
        <v/>
      </c>
      <c r="T964" s="116"/>
      <c r="U964" s="116"/>
      <c r="V964" s="30"/>
    </row>
    <row r="965" spans="2:22">
      <c r="B965" s="105"/>
      <c r="C965" s="102"/>
      <c r="D965" s="100" t="str">
        <f>IFERROR(INDEX('Equipment List'!$B$2:$B$2038,MATCH(E965,'Equipment List'!$A$2:$A$2038,0)),"")</f>
        <v/>
      </c>
      <c r="E965" s="119"/>
      <c r="F965" s="111"/>
      <c r="G965" s="105"/>
      <c r="H965" s="165"/>
      <c r="I965" s="166"/>
      <c r="J965" s="167"/>
      <c r="K965" s="103"/>
      <c r="L965" s="103"/>
      <c r="M965" s="103"/>
      <c r="N965" s="103"/>
      <c r="O965" s="113" t="str" cm="1">
        <f t="array" ref="O965">IFERROR(INDEX($D$12:$D$1000,MATCH(0,COUNTIF($O$11:O964,$D$12:$D$1000&amp;"")+IF($D$12:$D$1000="",1,0),0)),"")</f>
        <v/>
      </c>
      <c r="P965" s="114" t="str">
        <f t="shared" si="42"/>
        <v/>
      </c>
      <c r="Q965" s="115" t="str">
        <f t="shared" si="43"/>
        <v/>
      </c>
      <c r="R965" s="15" t="str">
        <f t="shared" si="44"/>
        <v/>
      </c>
      <c r="T965" s="116"/>
      <c r="U965" s="116"/>
      <c r="V965" s="30"/>
    </row>
    <row r="966" spans="2:22">
      <c r="B966" s="105"/>
      <c r="C966" s="102"/>
      <c r="D966" s="100" t="str">
        <f>IFERROR(INDEX('Equipment List'!$B$2:$B$2038,MATCH(E966,'Equipment List'!$A$2:$A$2038,0)),"")</f>
        <v/>
      </c>
      <c r="E966" s="119"/>
      <c r="F966" s="111"/>
      <c r="G966" s="105"/>
      <c r="H966" s="165"/>
      <c r="I966" s="166"/>
      <c r="J966" s="167"/>
      <c r="K966" s="103"/>
      <c r="L966" s="103"/>
      <c r="M966" s="103"/>
      <c r="N966" s="103"/>
      <c r="O966" s="113" t="str" cm="1">
        <f t="array" ref="O966">IFERROR(INDEX($D$12:$D$1000,MATCH(0,COUNTIF($O$11:O965,$D$12:$D$1000&amp;"")+IF($D$12:$D$1000="",1,0),0)),"")</f>
        <v/>
      </c>
      <c r="P966" s="114" t="str">
        <f t="shared" si="42"/>
        <v/>
      </c>
      <c r="Q966" s="115" t="str">
        <f t="shared" si="43"/>
        <v/>
      </c>
      <c r="R966" s="15" t="str">
        <f t="shared" si="44"/>
        <v/>
      </c>
      <c r="T966" s="116"/>
      <c r="U966" s="116"/>
      <c r="V966" s="30"/>
    </row>
    <row r="967" spans="2:22">
      <c r="B967" s="105"/>
      <c r="C967" s="102"/>
      <c r="D967" s="100" t="str">
        <f>IFERROR(INDEX('Equipment List'!$B$2:$B$2038,MATCH(E967,'Equipment List'!$A$2:$A$2038,0)),"")</f>
        <v/>
      </c>
      <c r="E967" s="119"/>
      <c r="F967" s="111"/>
      <c r="G967" s="105"/>
      <c r="H967" s="165"/>
      <c r="I967" s="166"/>
      <c r="J967" s="167"/>
      <c r="K967" s="103"/>
      <c r="L967" s="103"/>
      <c r="M967" s="103"/>
      <c r="N967" s="103"/>
      <c r="O967" s="113" t="str" cm="1">
        <f t="array" ref="O967">IFERROR(INDEX($D$12:$D$1000,MATCH(0,COUNTIF($O$11:O966,$D$12:$D$1000&amp;"")+IF($D$12:$D$1000="",1,0),0)),"")</f>
        <v/>
      </c>
      <c r="P967" s="114" t="str">
        <f t="shared" si="42"/>
        <v/>
      </c>
      <c r="Q967" s="115" t="str">
        <f t="shared" si="43"/>
        <v/>
      </c>
      <c r="R967" s="15" t="str">
        <f t="shared" si="44"/>
        <v/>
      </c>
      <c r="T967" s="116"/>
      <c r="U967" s="116"/>
      <c r="V967" s="30"/>
    </row>
    <row r="968" spans="2:22">
      <c r="B968" s="105"/>
      <c r="C968" s="102"/>
      <c r="D968" s="100" t="str">
        <f>IFERROR(INDEX('Equipment List'!$B$2:$B$2038,MATCH(E968,'Equipment List'!$A$2:$A$2038,0)),"")</f>
        <v/>
      </c>
      <c r="E968" s="119"/>
      <c r="F968" s="111"/>
      <c r="G968" s="105"/>
      <c r="H968" s="165"/>
      <c r="I968" s="166"/>
      <c r="J968" s="167"/>
      <c r="K968" s="103"/>
      <c r="L968" s="103"/>
      <c r="M968" s="103"/>
      <c r="N968" s="103"/>
      <c r="O968" s="113" t="str" cm="1">
        <f t="array" ref="O968">IFERROR(INDEX($D$12:$D$1000,MATCH(0,COUNTIF($O$11:O967,$D$12:$D$1000&amp;"")+IF($D$12:$D$1000="",1,0),0)),"")</f>
        <v/>
      </c>
      <c r="P968" s="114" t="str">
        <f t="shared" si="42"/>
        <v/>
      </c>
      <c r="Q968" s="115" t="str">
        <f t="shared" si="43"/>
        <v/>
      </c>
      <c r="R968" s="15" t="str">
        <f t="shared" si="44"/>
        <v/>
      </c>
      <c r="T968" s="116"/>
      <c r="U968" s="116"/>
      <c r="V968" s="30"/>
    </row>
    <row r="969" spans="2:22">
      <c r="B969" s="105"/>
      <c r="C969" s="102"/>
      <c r="D969" s="100" t="str">
        <f>IFERROR(INDEX('Equipment List'!$B$2:$B$2038,MATCH(E969,'Equipment List'!$A$2:$A$2038,0)),"")</f>
        <v/>
      </c>
      <c r="E969" s="119"/>
      <c r="F969" s="111"/>
      <c r="G969" s="105"/>
      <c r="H969" s="165"/>
      <c r="I969" s="166"/>
      <c r="J969" s="167"/>
      <c r="K969" s="103"/>
      <c r="L969" s="103"/>
      <c r="M969" s="103"/>
      <c r="N969" s="103"/>
      <c r="O969" s="113" t="str" cm="1">
        <f t="array" ref="O969">IFERROR(INDEX($D$12:$D$1000,MATCH(0,COUNTIF($O$11:O968,$D$12:$D$1000&amp;"")+IF($D$12:$D$1000="",1,0),0)),"")</f>
        <v/>
      </c>
      <c r="P969" s="114" t="str">
        <f t="shared" si="42"/>
        <v/>
      </c>
      <c r="Q969" s="115" t="str">
        <f t="shared" si="43"/>
        <v/>
      </c>
      <c r="R969" s="15" t="str">
        <f t="shared" si="44"/>
        <v/>
      </c>
      <c r="T969" s="116"/>
      <c r="U969" s="116"/>
      <c r="V969" s="30"/>
    </row>
    <row r="970" spans="2:22">
      <c r="B970" s="105"/>
      <c r="C970" s="102"/>
      <c r="D970" s="100" t="str">
        <f>IFERROR(INDEX('Equipment List'!$B$2:$B$2038,MATCH(E970,'Equipment List'!$A$2:$A$2038,0)),"")</f>
        <v/>
      </c>
      <c r="E970" s="119"/>
      <c r="F970" s="111"/>
      <c r="G970" s="105"/>
      <c r="H970" s="165"/>
      <c r="I970" s="166"/>
      <c r="J970" s="167"/>
      <c r="K970" s="103"/>
      <c r="L970" s="103"/>
      <c r="M970" s="103"/>
      <c r="N970" s="103"/>
      <c r="O970" s="113" t="str" cm="1">
        <f t="array" ref="O970">IFERROR(INDEX($D$12:$D$1000,MATCH(0,COUNTIF($O$11:O969,$D$12:$D$1000&amp;"")+IF($D$12:$D$1000="",1,0),0)),"")</f>
        <v/>
      </c>
      <c r="P970" s="114" t="str">
        <f t="shared" si="42"/>
        <v/>
      </c>
      <c r="Q970" s="115" t="str">
        <f t="shared" si="43"/>
        <v/>
      </c>
      <c r="R970" s="15" t="str">
        <f t="shared" si="44"/>
        <v/>
      </c>
      <c r="T970" s="116"/>
      <c r="U970" s="116"/>
      <c r="V970" s="30"/>
    </row>
    <row r="971" spans="2:22">
      <c r="B971" s="105"/>
      <c r="C971" s="102"/>
      <c r="D971" s="100" t="str">
        <f>IFERROR(INDEX('Equipment List'!$B$2:$B$2038,MATCH(E971,'Equipment List'!$A$2:$A$2038,0)),"")</f>
        <v/>
      </c>
      <c r="E971" s="119"/>
      <c r="F971" s="111"/>
      <c r="G971" s="105"/>
      <c r="H971" s="165"/>
      <c r="I971" s="166"/>
      <c r="J971" s="167"/>
      <c r="K971" s="103"/>
      <c r="L971" s="103"/>
      <c r="M971" s="103"/>
      <c r="N971" s="103"/>
      <c r="O971" s="113" t="str" cm="1">
        <f t="array" ref="O971">IFERROR(INDEX($D$12:$D$1000,MATCH(0,COUNTIF($O$11:O970,$D$12:$D$1000&amp;"")+IF($D$12:$D$1000="",1,0),0)),"")</f>
        <v/>
      </c>
      <c r="P971" s="114" t="str">
        <f t="shared" si="42"/>
        <v/>
      </c>
      <c r="Q971" s="115" t="str">
        <f t="shared" si="43"/>
        <v/>
      </c>
      <c r="R971" s="15" t="str">
        <f t="shared" si="44"/>
        <v/>
      </c>
      <c r="T971" s="116"/>
      <c r="U971" s="116"/>
      <c r="V971" s="30"/>
    </row>
    <row r="972" spans="2:22">
      <c r="B972" s="105"/>
      <c r="C972" s="102"/>
      <c r="D972" s="100" t="str">
        <f>IFERROR(INDEX('Equipment List'!$B$2:$B$2038,MATCH(E972,'Equipment List'!$A$2:$A$2038,0)),"")</f>
        <v/>
      </c>
      <c r="E972" s="119"/>
      <c r="F972" s="111"/>
      <c r="G972" s="105"/>
      <c r="H972" s="165"/>
      <c r="I972" s="166"/>
      <c r="J972" s="167"/>
      <c r="K972" s="103"/>
      <c r="L972" s="103"/>
      <c r="M972" s="103"/>
      <c r="N972" s="103"/>
      <c r="O972" s="113" t="str" cm="1">
        <f t="array" ref="O972">IFERROR(INDEX($D$12:$D$1000,MATCH(0,COUNTIF($O$11:O971,$D$12:$D$1000&amp;"")+IF($D$12:$D$1000="",1,0),0)),"")</f>
        <v/>
      </c>
      <c r="P972" s="114" t="str">
        <f t="shared" ref="P972:P1000" si="45">IF(O972="","",COUNTIF($D$12:$D$1000,$O972))</f>
        <v/>
      </c>
      <c r="Q972" s="115" t="str">
        <f t="shared" ref="Q972:Q1000" si="46">IF($O972="","",SUMIF($D$12:$D$1000,$O972,H$12:H$1000))</f>
        <v/>
      </c>
      <c r="R972" s="15" t="str">
        <f t="shared" ref="R972:R1000" si="47">IF($O972="","",SUMIF($D$12:$D$1000,$O972,M$12:M$1000))</f>
        <v/>
      </c>
      <c r="T972" s="116"/>
      <c r="U972" s="116"/>
      <c r="V972" s="30"/>
    </row>
    <row r="973" spans="2:22">
      <c r="B973" s="105"/>
      <c r="C973" s="102"/>
      <c r="D973" s="100" t="str">
        <f>IFERROR(INDEX('Equipment List'!$B$2:$B$2038,MATCH(E973,'Equipment List'!$A$2:$A$2038,0)),"")</f>
        <v/>
      </c>
      <c r="E973" s="119"/>
      <c r="F973" s="111"/>
      <c r="G973" s="105"/>
      <c r="H973" s="165"/>
      <c r="I973" s="166"/>
      <c r="J973" s="167"/>
      <c r="K973" s="103"/>
      <c r="L973" s="103"/>
      <c r="M973" s="103"/>
      <c r="N973" s="103"/>
      <c r="O973" s="113" t="str" cm="1">
        <f t="array" ref="O973">IFERROR(INDEX($D$12:$D$1000,MATCH(0,COUNTIF($O$11:O972,$D$12:$D$1000&amp;"")+IF($D$12:$D$1000="",1,0),0)),"")</f>
        <v/>
      </c>
      <c r="P973" s="114" t="str">
        <f t="shared" si="45"/>
        <v/>
      </c>
      <c r="Q973" s="115" t="str">
        <f t="shared" si="46"/>
        <v/>
      </c>
      <c r="R973" s="15" t="str">
        <f t="shared" si="47"/>
        <v/>
      </c>
      <c r="T973" s="116"/>
      <c r="U973" s="116"/>
      <c r="V973" s="30"/>
    </row>
    <row r="974" spans="2:22">
      <c r="B974" s="105"/>
      <c r="C974" s="102"/>
      <c r="D974" s="100" t="str">
        <f>IFERROR(INDEX('Equipment List'!$B$2:$B$2038,MATCH(E974,'Equipment List'!$A$2:$A$2038,0)),"")</f>
        <v/>
      </c>
      <c r="E974" s="119"/>
      <c r="F974" s="111"/>
      <c r="G974" s="105"/>
      <c r="H974" s="165"/>
      <c r="I974" s="166"/>
      <c r="J974" s="167"/>
      <c r="K974" s="103"/>
      <c r="L974" s="103"/>
      <c r="M974" s="103"/>
      <c r="N974" s="103"/>
      <c r="O974" s="113" t="str" cm="1">
        <f t="array" ref="O974">IFERROR(INDEX($D$12:$D$1000,MATCH(0,COUNTIF($O$11:O973,$D$12:$D$1000&amp;"")+IF($D$12:$D$1000="",1,0),0)),"")</f>
        <v/>
      </c>
      <c r="P974" s="114" t="str">
        <f t="shared" si="45"/>
        <v/>
      </c>
      <c r="Q974" s="115" t="str">
        <f t="shared" si="46"/>
        <v/>
      </c>
      <c r="R974" s="15" t="str">
        <f t="shared" si="47"/>
        <v/>
      </c>
      <c r="T974" s="116"/>
      <c r="U974" s="116"/>
      <c r="V974" s="30"/>
    </row>
    <row r="975" spans="2:22">
      <c r="B975" s="105"/>
      <c r="C975" s="102"/>
      <c r="D975" s="100" t="str">
        <f>IFERROR(INDEX('Equipment List'!$B$2:$B$2038,MATCH(E975,'Equipment List'!$A$2:$A$2038,0)),"")</f>
        <v/>
      </c>
      <c r="E975" s="119"/>
      <c r="F975" s="111"/>
      <c r="G975" s="105"/>
      <c r="H975" s="165"/>
      <c r="I975" s="166"/>
      <c r="J975" s="167"/>
      <c r="K975" s="103"/>
      <c r="L975" s="103"/>
      <c r="M975" s="103"/>
      <c r="N975" s="103"/>
      <c r="O975" s="113" t="str" cm="1">
        <f t="array" ref="O975">IFERROR(INDEX($D$12:$D$1000,MATCH(0,COUNTIF($O$11:O974,$D$12:$D$1000&amp;"")+IF($D$12:$D$1000="",1,0),0)),"")</f>
        <v/>
      </c>
      <c r="P975" s="114" t="str">
        <f t="shared" si="45"/>
        <v/>
      </c>
      <c r="Q975" s="115" t="str">
        <f t="shared" si="46"/>
        <v/>
      </c>
      <c r="R975" s="15" t="str">
        <f t="shared" si="47"/>
        <v/>
      </c>
      <c r="T975" s="116"/>
      <c r="U975" s="116"/>
      <c r="V975" s="30"/>
    </row>
    <row r="976" spans="2:22">
      <c r="B976" s="105"/>
      <c r="C976" s="102"/>
      <c r="D976" s="100" t="str">
        <f>IFERROR(INDEX('Equipment List'!$B$2:$B$2038,MATCH(E976,'Equipment List'!$A$2:$A$2038,0)),"")</f>
        <v/>
      </c>
      <c r="E976" s="119"/>
      <c r="F976" s="111"/>
      <c r="G976" s="105"/>
      <c r="H976" s="165"/>
      <c r="I976" s="166"/>
      <c r="J976" s="167"/>
      <c r="K976" s="103"/>
      <c r="L976" s="103"/>
      <c r="M976" s="103"/>
      <c r="N976" s="103"/>
      <c r="O976" s="113" t="str" cm="1">
        <f t="array" ref="O976">IFERROR(INDEX($D$12:$D$1000,MATCH(0,COUNTIF($O$11:O975,$D$12:$D$1000&amp;"")+IF($D$12:$D$1000="",1,0),0)),"")</f>
        <v/>
      </c>
      <c r="P976" s="114" t="str">
        <f t="shared" si="45"/>
        <v/>
      </c>
      <c r="Q976" s="115" t="str">
        <f t="shared" si="46"/>
        <v/>
      </c>
      <c r="R976" s="15" t="str">
        <f t="shared" si="47"/>
        <v/>
      </c>
      <c r="T976" s="116"/>
      <c r="U976" s="116"/>
      <c r="V976" s="30"/>
    </row>
    <row r="977" spans="2:22">
      <c r="B977" s="105"/>
      <c r="C977" s="102"/>
      <c r="D977" s="100" t="str">
        <f>IFERROR(INDEX('Equipment List'!$B$2:$B$2038,MATCH(E977,'Equipment List'!$A$2:$A$2038,0)),"")</f>
        <v/>
      </c>
      <c r="E977" s="119"/>
      <c r="F977" s="111"/>
      <c r="G977" s="105"/>
      <c r="H977" s="165"/>
      <c r="I977" s="166"/>
      <c r="J977" s="167"/>
      <c r="K977" s="103"/>
      <c r="L977" s="103"/>
      <c r="M977" s="103"/>
      <c r="N977" s="103"/>
      <c r="O977" s="113" t="str" cm="1">
        <f t="array" ref="O977">IFERROR(INDEX($D$12:$D$1000,MATCH(0,COUNTIF($O$11:O976,$D$12:$D$1000&amp;"")+IF($D$12:$D$1000="",1,0),0)),"")</f>
        <v/>
      </c>
      <c r="P977" s="114" t="str">
        <f t="shared" si="45"/>
        <v/>
      </c>
      <c r="Q977" s="115" t="str">
        <f t="shared" si="46"/>
        <v/>
      </c>
      <c r="R977" s="15" t="str">
        <f t="shared" si="47"/>
        <v/>
      </c>
      <c r="T977" s="116"/>
      <c r="U977" s="116"/>
      <c r="V977" s="30"/>
    </row>
    <row r="978" spans="2:22">
      <c r="B978" s="105"/>
      <c r="C978" s="102"/>
      <c r="D978" s="100" t="str">
        <f>IFERROR(INDEX('Equipment List'!$B$2:$B$2038,MATCH(E978,'Equipment List'!$A$2:$A$2038,0)),"")</f>
        <v/>
      </c>
      <c r="E978" s="119"/>
      <c r="F978" s="111"/>
      <c r="G978" s="105"/>
      <c r="H978" s="165"/>
      <c r="I978" s="166"/>
      <c r="J978" s="167"/>
      <c r="K978" s="103"/>
      <c r="L978" s="103"/>
      <c r="M978" s="103"/>
      <c r="N978" s="103"/>
      <c r="O978" s="113" t="str" cm="1">
        <f t="array" ref="O978">IFERROR(INDEX($D$12:$D$1000,MATCH(0,COUNTIF($O$11:O977,$D$12:$D$1000&amp;"")+IF($D$12:$D$1000="",1,0),0)),"")</f>
        <v/>
      </c>
      <c r="P978" s="114" t="str">
        <f t="shared" si="45"/>
        <v/>
      </c>
      <c r="Q978" s="115" t="str">
        <f t="shared" si="46"/>
        <v/>
      </c>
      <c r="R978" s="15" t="str">
        <f t="shared" si="47"/>
        <v/>
      </c>
      <c r="T978" s="116"/>
      <c r="U978" s="116"/>
      <c r="V978" s="30"/>
    </row>
    <row r="979" spans="2:22">
      <c r="B979" s="105"/>
      <c r="C979" s="102"/>
      <c r="D979" s="100" t="str">
        <f>IFERROR(INDEX('Equipment List'!$B$2:$B$2038,MATCH(E979,'Equipment List'!$A$2:$A$2038,0)),"")</f>
        <v/>
      </c>
      <c r="E979" s="119"/>
      <c r="F979" s="111"/>
      <c r="G979" s="105"/>
      <c r="H979" s="165"/>
      <c r="I979" s="166"/>
      <c r="J979" s="167"/>
      <c r="K979" s="103"/>
      <c r="L979" s="103"/>
      <c r="M979" s="103"/>
      <c r="N979" s="103"/>
      <c r="O979" s="113" t="str" cm="1">
        <f t="array" ref="O979">IFERROR(INDEX($D$12:$D$1000,MATCH(0,COUNTIF($O$11:O978,$D$12:$D$1000&amp;"")+IF($D$12:$D$1000="",1,0),0)),"")</f>
        <v/>
      </c>
      <c r="P979" s="114" t="str">
        <f t="shared" si="45"/>
        <v/>
      </c>
      <c r="Q979" s="115" t="str">
        <f t="shared" si="46"/>
        <v/>
      </c>
      <c r="R979" s="15" t="str">
        <f t="shared" si="47"/>
        <v/>
      </c>
      <c r="T979" s="116"/>
      <c r="U979" s="116"/>
      <c r="V979" s="30"/>
    </row>
    <row r="980" spans="2:22">
      <c r="B980" s="105"/>
      <c r="C980" s="102"/>
      <c r="D980" s="100" t="str">
        <f>IFERROR(INDEX('Equipment List'!$B$2:$B$2038,MATCH(E980,'Equipment List'!$A$2:$A$2038,0)),"")</f>
        <v/>
      </c>
      <c r="E980" s="119"/>
      <c r="F980" s="111"/>
      <c r="G980" s="105"/>
      <c r="H980" s="165"/>
      <c r="I980" s="166"/>
      <c r="J980" s="167"/>
      <c r="K980" s="103"/>
      <c r="L980" s="103"/>
      <c r="M980" s="103"/>
      <c r="N980" s="103"/>
      <c r="O980" s="113" t="str" cm="1">
        <f t="array" ref="O980">IFERROR(INDEX($D$12:$D$1000,MATCH(0,COUNTIF($O$11:O979,$D$12:$D$1000&amp;"")+IF($D$12:$D$1000="",1,0),0)),"")</f>
        <v/>
      </c>
      <c r="P980" s="114" t="str">
        <f t="shared" si="45"/>
        <v/>
      </c>
      <c r="Q980" s="115" t="str">
        <f t="shared" si="46"/>
        <v/>
      </c>
      <c r="R980" s="15" t="str">
        <f t="shared" si="47"/>
        <v/>
      </c>
      <c r="T980" s="116"/>
      <c r="U980" s="116"/>
      <c r="V980" s="30"/>
    </row>
    <row r="981" spans="2:22">
      <c r="B981" s="105"/>
      <c r="C981" s="102"/>
      <c r="D981" s="100" t="str">
        <f>IFERROR(INDEX('Equipment List'!$B$2:$B$2038,MATCH(E981,'Equipment List'!$A$2:$A$2038,0)),"")</f>
        <v/>
      </c>
      <c r="E981" s="119"/>
      <c r="F981" s="111"/>
      <c r="G981" s="105"/>
      <c r="H981" s="165"/>
      <c r="I981" s="166"/>
      <c r="J981" s="167"/>
      <c r="K981" s="103"/>
      <c r="L981" s="103"/>
      <c r="M981" s="103"/>
      <c r="N981" s="103"/>
      <c r="O981" s="113" t="str" cm="1">
        <f t="array" ref="O981">IFERROR(INDEX($D$12:$D$1000,MATCH(0,COUNTIF($O$11:O980,$D$12:$D$1000&amp;"")+IF($D$12:$D$1000="",1,0),0)),"")</f>
        <v/>
      </c>
      <c r="P981" s="114" t="str">
        <f t="shared" si="45"/>
        <v/>
      </c>
      <c r="Q981" s="115" t="str">
        <f t="shared" si="46"/>
        <v/>
      </c>
      <c r="R981" s="15" t="str">
        <f t="shared" si="47"/>
        <v/>
      </c>
      <c r="T981" s="116"/>
      <c r="U981" s="116"/>
      <c r="V981" s="30"/>
    </row>
    <row r="982" spans="2:22">
      <c r="B982" s="105"/>
      <c r="C982" s="102"/>
      <c r="D982" s="100" t="str">
        <f>IFERROR(INDEX('Equipment List'!$B$2:$B$2038,MATCH(E982,'Equipment List'!$A$2:$A$2038,0)),"")</f>
        <v/>
      </c>
      <c r="E982" s="119"/>
      <c r="F982" s="111"/>
      <c r="G982" s="105"/>
      <c r="H982" s="165"/>
      <c r="I982" s="166"/>
      <c r="J982" s="167"/>
      <c r="K982" s="103"/>
      <c r="L982" s="103"/>
      <c r="M982" s="103"/>
      <c r="N982" s="103"/>
      <c r="O982" s="113" t="str" cm="1">
        <f t="array" ref="O982">IFERROR(INDEX($D$12:$D$1000,MATCH(0,COUNTIF($O$11:O981,$D$12:$D$1000&amp;"")+IF($D$12:$D$1000="",1,0),0)),"")</f>
        <v/>
      </c>
      <c r="P982" s="114" t="str">
        <f t="shared" si="45"/>
        <v/>
      </c>
      <c r="Q982" s="115" t="str">
        <f t="shared" si="46"/>
        <v/>
      </c>
      <c r="R982" s="15" t="str">
        <f t="shared" si="47"/>
        <v/>
      </c>
      <c r="T982" s="116"/>
      <c r="U982" s="116"/>
      <c r="V982" s="30"/>
    </row>
    <row r="983" spans="2:22">
      <c r="B983" s="105"/>
      <c r="C983" s="102"/>
      <c r="D983" s="100" t="str">
        <f>IFERROR(INDEX('Equipment List'!$B$2:$B$2038,MATCH(E983,'Equipment List'!$A$2:$A$2038,0)),"")</f>
        <v/>
      </c>
      <c r="E983" s="119"/>
      <c r="F983" s="111"/>
      <c r="G983" s="105"/>
      <c r="H983" s="165"/>
      <c r="I983" s="166"/>
      <c r="J983" s="167"/>
      <c r="K983" s="103"/>
      <c r="L983" s="103"/>
      <c r="M983" s="103"/>
      <c r="N983" s="103"/>
      <c r="O983" s="113" t="str" cm="1">
        <f t="array" ref="O983">IFERROR(INDEX($D$12:$D$1000,MATCH(0,COUNTIF($O$11:O982,$D$12:$D$1000&amp;"")+IF($D$12:$D$1000="",1,0),0)),"")</f>
        <v/>
      </c>
      <c r="P983" s="114" t="str">
        <f t="shared" si="45"/>
        <v/>
      </c>
      <c r="Q983" s="115" t="str">
        <f t="shared" si="46"/>
        <v/>
      </c>
      <c r="R983" s="15" t="str">
        <f t="shared" si="47"/>
        <v/>
      </c>
      <c r="T983" s="116"/>
      <c r="U983" s="116"/>
      <c r="V983" s="30"/>
    </row>
    <row r="984" spans="2:22">
      <c r="B984" s="105"/>
      <c r="C984" s="102"/>
      <c r="D984" s="100" t="str">
        <f>IFERROR(INDEX('Equipment List'!$B$2:$B$2038,MATCH(E984,'Equipment List'!$A$2:$A$2038,0)),"")</f>
        <v/>
      </c>
      <c r="E984" s="119"/>
      <c r="F984" s="111"/>
      <c r="G984" s="105"/>
      <c r="H984" s="165"/>
      <c r="I984" s="166"/>
      <c r="J984" s="167"/>
      <c r="K984" s="103"/>
      <c r="L984" s="103"/>
      <c r="M984" s="103"/>
      <c r="N984" s="103"/>
      <c r="O984" s="113" t="str" cm="1">
        <f t="array" ref="O984">IFERROR(INDEX($D$12:$D$1000,MATCH(0,COUNTIF($O$11:O983,$D$12:$D$1000&amp;"")+IF($D$12:$D$1000="",1,0),0)),"")</f>
        <v/>
      </c>
      <c r="P984" s="114" t="str">
        <f t="shared" si="45"/>
        <v/>
      </c>
      <c r="Q984" s="115" t="str">
        <f t="shared" si="46"/>
        <v/>
      </c>
      <c r="R984" s="15" t="str">
        <f t="shared" si="47"/>
        <v/>
      </c>
      <c r="T984" s="116"/>
      <c r="U984" s="116"/>
      <c r="V984" s="30"/>
    </row>
    <row r="985" spans="2:22">
      <c r="B985" s="105"/>
      <c r="C985" s="102"/>
      <c r="D985" s="100" t="str">
        <f>IFERROR(INDEX('Equipment List'!$B$2:$B$2038,MATCH(E985,'Equipment List'!$A$2:$A$2038,0)),"")</f>
        <v/>
      </c>
      <c r="E985" s="119"/>
      <c r="F985" s="111"/>
      <c r="G985" s="105"/>
      <c r="H985" s="165"/>
      <c r="I985" s="166"/>
      <c r="J985" s="167"/>
      <c r="K985" s="103"/>
      <c r="L985" s="103"/>
      <c r="M985" s="103"/>
      <c r="N985" s="103"/>
      <c r="O985" s="113" t="str" cm="1">
        <f t="array" ref="O985">IFERROR(INDEX($D$12:$D$1000,MATCH(0,COUNTIF($O$11:O984,$D$12:$D$1000&amp;"")+IF($D$12:$D$1000="",1,0),0)),"")</f>
        <v/>
      </c>
      <c r="P985" s="114" t="str">
        <f t="shared" si="45"/>
        <v/>
      </c>
      <c r="Q985" s="115" t="str">
        <f t="shared" si="46"/>
        <v/>
      </c>
      <c r="R985" s="15" t="str">
        <f t="shared" si="47"/>
        <v/>
      </c>
      <c r="T985" s="116"/>
      <c r="U985" s="116"/>
      <c r="V985" s="30"/>
    </row>
    <row r="986" spans="2:22">
      <c r="B986" s="105"/>
      <c r="C986" s="102"/>
      <c r="D986" s="100" t="str">
        <f>IFERROR(INDEX('Equipment List'!$B$2:$B$2038,MATCH(E986,'Equipment List'!$A$2:$A$2038,0)),"")</f>
        <v/>
      </c>
      <c r="E986" s="119"/>
      <c r="F986" s="111"/>
      <c r="G986" s="105"/>
      <c r="H986" s="165"/>
      <c r="I986" s="166"/>
      <c r="J986" s="167"/>
      <c r="K986" s="103"/>
      <c r="L986" s="103"/>
      <c r="M986" s="103"/>
      <c r="N986" s="103"/>
      <c r="O986" s="113" t="str" cm="1">
        <f t="array" ref="O986">IFERROR(INDEX($D$12:$D$1000,MATCH(0,COUNTIF($O$11:O985,$D$12:$D$1000&amp;"")+IF($D$12:$D$1000="",1,0),0)),"")</f>
        <v/>
      </c>
      <c r="P986" s="114" t="str">
        <f t="shared" si="45"/>
        <v/>
      </c>
      <c r="Q986" s="115" t="str">
        <f t="shared" si="46"/>
        <v/>
      </c>
      <c r="R986" s="15" t="str">
        <f t="shared" si="47"/>
        <v/>
      </c>
      <c r="T986" s="116"/>
      <c r="U986" s="116"/>
      <c r="V986" s="30"/>
    </row>
    <row r="987" spans="2:22">
      <c r="B987" s="105"/>
      <c r="C987" s="102"/>
      <c r="D987" s="100" t="str">
        <f>IFERROR(INDEX('Equipment List'!$B$2:$B$2038,MATCH(E987,'Equipment List'!$A$2:$A$2038,0)),"")</f>
        <v/>
      </c>
      <c r="E987" s="119"/>
      <c r="F987" s="111"/>
      <c r="G987" s="105"/>
      <c r="H987" s="165"/>
      <c r="I987" s="166"/>
      <c r="J987" s="167"/>
      <c r="K987" s="103"/>
      <c r="L987" s="103"/>
      <c r="M987" s="103"/>
      <c r="N987" s="103"/>
      <c r="O987" s="113" t="str" cm="1">
        <f t="array" ref="O987">IFERROR(INDEX($D$12:$D$1000,MATCH(0,COUNTIF($O$11:O986,$D$12:$D$1000&amp;"")+IF($D$12:$D$1000="",1,0),0)),"")</f>
        <v/>
      </c>
      <c r="P987" s="114" t="str">
        <f t="shared" si="45"/>
        <v/>
      </c>
      <c r="Q987" s="115" t="str">
        <f t="shared" si="46"/>
        <v/>
      </c>
      <c r="R987" s="15" t="str">
        <f t="shared" si="47"/>
        <v/>
      </c>
      <c r="T987" s="116"/>
      <c r="U987" s="116"/>
      <c r="V987" s="30"/>
    </row>
    <row r="988" spans="2:22">
      <c r="B988" s="105"/>
      <c r="C988" s="102"/>
      <c r="D988" s="100" t="str">
        <f>IFERROR(INDEX('Equipment List'!$B$2:$B$2038,MATCH(E988,'Equipment List'!$A$2:$A$2038,0)),"")</f>
        <v/>
      </c>
      <c r="E988" s="119"/>
      <c r="F988" s="111"/>
      <c r="G988" s="105"/>
      <c r="H988" s="165"/>
      <c r="I988" s="166"/>
      <c r="J988" s="167"/>
      <c r="K988" s="103"/>
      <c r="L988" s="103"/>
      <c r="M988" s="103"/>
      <c r="N988" s="103"/>
      <c r="O988" s="113" t="str" cm="1">
        <f t="array" ref="O988">IFERROR(INDEX($D$12:$D$1000,MATCH(0,COUNTIF($O$11:O987,$D$12:$D$1000&amp;"")+IF($D$12:$D$1000="",1,0),0)),"")</f>
        <v/>
      </c>
      <c r="P988" s="114" t="str">
        <f t="shared" si="45"/>
        <v/>
      </c>
      <c r="Q988" s="115" t="str">
        <f t="shared" si="46"/>
        <v/>
      </c>
      <c r="R988" s="15" t="str">
        <f t="shared" si="47"/>
        <v/>
      </c>
      <c r="T988" s="116"/>
      <c r="U988" s="116"/>
      <c r="V988" s="30"/>
    </row>
    <row r="989" spans="2:22">
      <c r="B989" s="105"/>
      <c r="C989" s="102"/>
      <c r="D989" s="100" t="str">
        <f>IFERROR(INDEX('Equipment List'!$B$2:$B$2038,MATCH(E989,'Equipment List'!$A$2:$A$2038,0)),"")</f>
        <v/>
      </c>
      <c r="E989" s="119"/>
      <c r="F989" s="111"/>
      <c r="G989" s="105"/>
      <c r="H989" s="165"/>
      <c r="I989" s="166"/>
      <c r="J989" s="167"/>
      <c r="K989" s="103"/>
      <c r="L989" s="103"/>
      <c r="M989" s="103"/>
      <c r="N989" s="103"/>
      <c r="O989" s="113" t="str" cm="1">
        <f t="array" ref="O989">IFERROR(INDEX($D$12:$D$1000,MATCH(0,COUNTIF($O$11:O988,$D$12:$D$1000&amp;"")+IF($D$12:$D$1000="",1,0),0)),"")</f>
        <v/>
      </c>
      <c r="P989" s="114" t="str">
        <f t="shared" si="45"/>
        <v/>
      </c>
      <c r="Q989" s="115" t="str">
        <f t="shared" si="46"/>
        <v/>
      </c>
      <c r="R989" s="15" t="str">
        <f t="shared" si="47"/>
        <v/>
      </c>
      <c r="T989" s="116"/>
      <c r="U989" s="116"/>
      <c r="V989" s="30"/>
    </row>
    <row r="990" spans="2:22">
      <c r="B990" s="105"/>
      <c r="C990" s="102"/>
      <c r="D990" s="100" t="str">
        <f>IFERROR(INDEX('Equipment List'!$B$2:$B$2038,MATCH(E990,'Equipment List'!$A$2:$A$2038,0)),"")</f>
        <v/>
      </c>
      <c r="E990" s="119"/>
      <c r="F990" s="111"/>
      <c r="G990" s="105"/>
      <c r="H990" s="165"/>
      <c r="I990" s="166"/>
      <c r="J990" s="167"/>
      <c r="K990" s="103"/>
      <c r="L990" s="103"/>
      <c r="M990" s="103"/>
      <c r="N990" s="103"/>
      <c r="O990" s="113" t="str" cm="1">
        <f t="array" ref="O990">IFERROR(INDEX($D$12:$D$1000,MATCH(0,COUNTIF($O$11:O989,$D$12:$D$1000&amp;"")+IF($D$12:$D$1000="",1,0),0)),"")</f>
        <v/>
      </c>
      <c r="P990" s="114" t="str">
        <f t="shared" si="45"/>
        <v/>
      </c>
      <c r="Q990" s="115" t="str">
        <f t="shared" si="46"/>
        <v/>
      </c>
      <c r="R990" s="15" t="str">
        <f t="shared" si="47"/>
        <v/>
      </c>
      <c r="T990" s="116"/>
      <c r="U990" s="116"/>
      <c r="V990" s="30"/>
    </row>
    <row r="991" spans="2:22">
      <c r="B991" s="105"/>
      <c r="C991" s="102"/>
      <c r="D991" s="100" t="str">
        <f>IFERROR(INDEX('Equipment List'!$B$2:$B$2038,MATCH(E991,'Equipment List'!$A$2:$A$2038,0)),"")</f>
        <v/>
      </c>
      <c r="E991" s="119"/>
      <c r="F991" s="111"/>
      <c r="G991" s="105"/>
      <c r="H991" s="165"/>
      <c r="I991" s="166"/>
      <c r="J991" s="167"/>
      <c r="K991" s="103"/>
      <c r="L991" s="103"/>
      <c r="M991" s="103"/>
      <c r="N991" s="103"/>
      <c r="O991" s="113" t="str" cm="1">
        <f t="array" ref="O991">IFERROR(INDEX($D$12:$D$1000,MATCH(0,COUNTIF($O$11:O990,$D$12:$D$1000&amp;"")+IF($D$12:$D$1000="",1,0),0)),"")</f>
        <v/>
      </c>
      <c r="P991" s="114" t="str">
        <f t="shared" si="45"/>
        <v/>
      </c>
      <c r="Q991" s="115" t="str">
        <f t="shared" si="46"/>
        <v/>
      </c>
      <c r="R991" s="15" t="str">
        <f t="shared" si="47"/>
        <v/>
      </c>
      <c r="T991" s="116"/>
      <c r="U991" s="116"/>
      <c r="V991" s="30"/>
    </row>
    <row r="992" spans="2:22">
      <c r="B992" s="105"/>
      <c r="C992" s="102"/>
      <c r="D992" s="100" t="str">
        <f>IFERROR(INDEX('Equipment List'!$B$2:$B$2038,MATCH(E992,'Equipment List'!$A$2:$A$2038,0)),"")</f>
        <v/>
      </c>
      <c r="E992" s="119"/>
      <c r="F992" s="111"/>
      <c r="G992" s="105"/>
      <c r="H992" s="165"/>
      <c r="I992" s="166"/>
      <c r="J992" s="167"/>
      <c r="K992" s="103"/>
      <c r="L992" s="103"/>
      <c r="M992" s="103"/>
      <c r="N992" s="103"/>
      <c r="O992" s="113" t="str" cm="1">
        <f t="array" ref="O992">IFERROR(INDEX($D$12:$D$1000,MATCH(0,COUNTIF($O$11:O991,$D$12:$D$1000&amp;"")+IF($D$12:$D$1000="",1,0),0)),"")</f>
        <v/>
      </c>
      <c r="P992" s="114" t="str">
        <f t="shared" si="45"/>
        <v/>
      </c>
      <c r="Q992" s="115" t="str">
        <f t="shared" si="46"/>
        <v/>
      </c>
      <c r="R992" s="15" t="str">
        <f t="shared" si="47"/>
        <v/>
      </c>
      <c r="T992" s="116"/>
      <c r="U992" s="116"/>
      <c r="V992" s="30"/>
    </row>
    <row r="993" spans="2:22">
      <c r="B993" s="105"/>
      <c r="C993" s="102"/>
      <c r="D993" s="100" t="str">
        <f>IFERROR(INDEX('Equipment List'!$B$2:$B$2038,MATCH(E993,'Equipment List'!$A$2:$A$2038,0)),"")</f>
        <v/>
      </c>
      <c r="E993" s="119"/>
      <c r="F993" s="111"/>
      <c r="G993" s="105"/>
      <c r="H993" s="165"/>
      <c r="I993" s="166"/>
      <c r="J993" s="167"/>
      <c r="K993" s="103"/>
      <c r="L993" s="103"/>
      <c r="M993" s="103"/>
      <c r="N993" s="103"/>
      <c r="O993" s="113" t="str" cm="1">
        <f t="array" ref="O993">IFERROR(INDEX($D$12:$D$1000,MATCH(0,COUNTIF($O$11:O992,$D$12:$D$1000&amp;"")+IF($D$12:$D$1000="",1,0),0)),"")</f>
        <v/>
      </c>
      <c r="P993" s="114" t="str">
        <f t="shared" si="45"/>
        <v/>
      </c>
      <c r="Q993" s="115" t="str">
        <f t="shared" si="46"/>
        <v/>
      </c>
      <c r="R993" s="15" t="str">
        <f t="shared" si="47"/>
        <v/>
      </c>
      <c r="T993" s="116"/>
      <c r="U993" s="116"/>
      <c r="V993" s="30"/>
    </row>
    <row r="994" spans="2:22">
      <c r="B994" s="105"/>
      <c r="C994" s="102"/>
      <c r="D994" s="100" t="str">
        <f>IFERROR(INDEX('Equipment List'!$B$2:$B$2038,MATCH(E994,'Equipment List'!$A$2:$A$2038,0)),"")</f>
        <v/>
      </c>
      <c r="E994" s="119"/>
      <c r="F994" s="111"/>
      <c r="G994" s="105"/>
      <c r="H994" s="165"/>
      <c r="I994" s="166"/>
      <c r="J994" s="167"/>
      <c r="K994" s="103"/>
      <c r="L994" s="103"/>
      <c r="M994" s="103"/>
      <c r="N994" s="103"/>
      <c r="O994" s="113" t="str" cm="1">
        <f t="array" ref="O994">IFERROR(INDEX($D$12:$D$1000,MATCH(0,COUNTIF($O$11:O993,$D$12:$D$1000&amp;"")+IF($D$12:$D$1000="",1,0),0)),"")</f>
        <v/>
      </c>
      <c r="P994" s="114" t="str">
        <f t="shared" si="45"/>
        <v/>
      </c>
      <c r="Q994" s="115" t="str">
        <f t="shared" si="46"/>
        <v/>
      </c>
      <c r="R994" s="15" t="str">
        <f t="shared" si="47"/>
        <v/>
      </c>
      <c r="T994" s="116"/>
      <c r="U994" s="116"/>
      <c r="V994" s="30"/>
    </row>
    <row r="995" spans="2:22">
      <c r="B995" s="105"/>
      <c r="C995" s="102"/>
      <c r="D995" s="100" t="str">
        <f>IFERROR(INDEX('Equipment List'!$B$2:$B$2038,MATCH(E995,'Equipment List'!$A$2:$A$2038,0)),"")</f>
        <v/>
      </c>
      <c r="E995" s="119"/>
      <c r="F995" s="111"/>
      <c r="G995" s="105"/>
      <c r="H995" s="165"/>
      <c r="I995" s="166"/>
      <c r="J995" s="167"/>
      <c r="K995" s="103"/>
      <c r="L995" s="103"/>
      <c r="M995" s="103"/>
      <c r="N995" s="103"/>
      <c r="O995" s="113" t="str" cm="1">
        <f t="array" ref="O995">IFERROR(INDEX($D$12:$D$1000,MATCH(0,COUNTIF($O$11:O994,$D$12:$D$1000&amp;"")+IF($D$12:$D$1000="",1,0),0)),"")</f>
        <v/>
      </c>
      <c r="P995" s="114" t="str">
        <f t="shared" si="45"/>
        <v/>
      </c>
      <c r="Q995" s="115" t="str">
        <f t="shared" si="46"/>
        <v/>
      </c>
      <c r="R995" s="15" t="str">
        <f t="shared" si="47"/>
        <v/>
      </c>
      <c r="T995" s="116"/>
      <c r="U995" s="116"/>
      <c r="V995" s="30"/>
    </row>
    <row r="996" spans="2:22">
      <c r="B996" s="105"/>
      <c r="C996" s="102"/>
      <c r="D996" s="100" t="str">
        <f>IFERROR(INDEX('Equipment List'!$B$2:$B$2038,MATCH(E996,'Equipment List'!$A$2:$A$2038,0)),"")</f>
        <v/>
      </c>
      <c r="E996" s="119"/>
      <c r="F996" s="111"/>
      <c r="G996" s="105"/>
      <c r="H996" s="165"/>
      <c r="I996" s="166"/>
      <c r="J996" s="167"/>
      <c r="K996" s="103"/>
      <c r="L996" s="103"/>
      <c r="M996" s="103"/>
      <c r="N996" s="103"/>
      <c r="O996" s="113" t="str" cm="1">
        <f t="array" ref="O996">IFERROR(INDEX($D$12:$D$1000,MATCH(0,COUNTIF($O$11:O995,$D$12:$D$1000&amp;"")+IF($D$12:$D$1000="",1,0),0)),"")</f>
        <v/>
      </c>
      <c r="P996" s="114" t="str">
        <f t="shared" si="45"/>
        <v/>
      </c>
      <c r="Q996" s="115" t="str">
        <f t="shared" si="46"/>
        <v/>
      </c>
      <c r="R996" s="15" t="str">
        <f t="shared" si="47"/>
        <v/>
      </c>
      <c r="T996" s="116"/>
      <c r="U996" s="116"/>
      <c r="V996" s="30"/>
    </row>
    <row r="997" spans="2:22">
      <c r="B997" s="105"/>
      <c r="C997" s="102"/>
      <c r="D997" s="100" t="str">
        <f>IFERROR(INDEX('Equipment List'!$B$2:$B$2038,MATCH(E997,'Equipment List'!$A$2:$A$2038,0)),"")</f>
        <v/>
      </c>
      <c r="E997" s="119"/>
      <c r="F997" s="111"/>
      <c r="G997" s="105"/>
      <c r="H997" s="165"/>
      <c r="I997" s="166"/>
      <c r="J997" s="167"/>
      <c r="K997" s="103"/>
      <c r="L997" s="103"/>
      <c r="M997" s="103"/>
      <c r="N997" s="103"/>
      <c r="O997" s="113" t="str" cm="1">
        <f t="array" ref="O997">IFERROR(INDEX($D$12:$D$1000,MATCH(0,COUNTIF($O$11:O996,$D$12:$D$1000&amp;"")+IF($D$12:$D$1000="",1,0),0)),"")</f>
        <v/>
      </c>
      <c r="P997" s="114" t="str">
        <f t="shared" si="45"/>
        <v/>
      </c>
      <c r="Q997" s="115" t="str">
        <f t="shared" si="46"/>
        <v/>
      </c>
      <c r="R997" s="15" t="str">
        <f t="shared" si="47"/>
        <v/>
      </c>
      <c r="T997" s="116"/>
      <c r="U997" s="116"/>
      <c r="V997" s="30"/>
    </row>
    <row r="998" spans="2:22">
      <c r="B998" s="105"/>
      <c r="C998" s="102"/>
      <c r="D998" s="100" t="str">
        <f>IFERROR(INDEX('Equipment List'!$B$2:$B$2038,MATCH(E998,'Equipment List'!$A$2:$A$2038,0)),"")</f>
        <v/>
      </c>
      <c r="E998" s="119"/>
      <c r="F998" s="111"/>
      <c r="G998" s="105"/>
      <c r="H998" s="165"/>
      <c r="I998" s="166"/>
      <c r="J998" s="167"/>
      <c r="K998" s="103"/>
      <c r="L998" s="103"/>
      <c r="M998" s="103"/>
      <c r="N998" s="103"/>
      <c r="O998" s="113" t="str" cm="1">
        <f t="array" ref="O998">IFERROR(INDEX($D$12:$D$1000,MATCH(0,COUNTIF($O$11:O997,$D$12:$D$1000&amp;"")+IF($D$12:$D$1000="",1,0),0)),"")</f>
        <v/>
      </c>
      <c r="P998" s="114" t="str">
        <f t="shared" si="45"/>
        <v/>
      </c>
      <c r="Q998" s="115" t="str">
        <f t="shared" si="46"/>
        <v/>
      </c>
      <c r="R998" s="15" t="str">
        <f t="shared" si="47"/>
        <v/>
      </c>
      <c r="T998" s="116"/>
      <c r="U998" s="116"/>
      <c r="V998" s="30"/>
    </row>
    <row r="999" spans="2:22">
      <c r="B999" s="105"/>
      <c r="C999" s="102"/>
      <c r="D999" s="100" t="str">
        <f>IFERROR(INDEX('Equipment List'!$B$2:$B$2038,MATCH(E999,'Equipment List'!$A$2:$A$2038,0)),"")</f>
        <v/>
      </c>
      <c r="E999" s="119"/>
      <c r="F999" s="111"/>
      <c r="G999" s="105"/>
      <c r="H999" s="165"/>
      <c r="I999" s="166"/>
      <c r="J999" s="167"/>
      <c r="K999" s="103"/>
      <c r="L999" s="103"/>
      <c r="M999" s="103"/>
      <c r="N999" s="103"/>
      <c r="O999" s="113" t="str" cm="1">
        <f t="array" ref="O999">IFERROR(INDEX($D$12:$D$1000,MATCH(0,COUNTIF($O$11:O998,$D$12:$D$1000&amp;"")+IF($D$12:$D$1000="",1,0),0)),"")</f>
        <v/>
      </c>
      <c r="P999" s="114" t="str">
        <f t="shared" si="45"/>
        <v/>
      </c>
      <c r="Q999" s="115" t="str">
        <f t="shared" si="46"/>
        <v/>
      </c>
      <c r="R999" s="15" t="str">
        <f t="shared" si="47"/>
        <v/>
      </c>
      <c r="T999" s="116"/>
      <c r="U999" s="116"/>
      <c r="V999" s="30"/>
    </row>
    <row r="1000" spans="2:22">
      <c r="B1000" s="105"/>
      <c r="C1000" s="102"/>
      <c r="D1000" s="100" t="str">
        <f>IFERROR(INDEX('Equipment List'!$B$2:$B$2038,MATCH(E1000,'Equipment List'!$A$2:$A$2038,0)),"")</f>
        <v/>
      </c>
      <c r="E1000" s="119"/>
      <c r="F1000" s="111"/>
      <c r="G1000" s="105"/>
      <c r="H1000" s="165"/>
      <c r="I1000" s="166"/>
      <c r="J1000" s="167"/>
      <c r="K1000" s="103"/>
      <c r="L1000" s="103"/>
      <c r="M1000" s="103"/>
      <c r="N1000" s="103"/>
      <c r="O1000" s="113" t="str" cm="1">
        <f t="array" ref="O1000">IFERROR(INDEX($D$12:$D$1000,MATCH(0,COUNTIF($O$11:O999,$D$12:$D$1000&amp;"")+IF($D$12:$D$1000="",1,0),0)),"")</f>
        <v/>
      </c>
      <c r="P1000" s="114" t="str">
        <f t="shared" si="45"/>
        <v/>
      </c>
      <c r="Q1000" s="115" t="str">
        <f t="shared" si="46"/>
        <v/>
      </c>
      <c r="R1000" s="15" t="str">
        <f t="shared" si="47"/>
        <v/>
      </c>
      <c r="T1000" s="116"/>
      <c r="U1000" s="116"/>
      <c r="V1000" s="30"/>
    </row>
  </sheetData>
  <sheetProtection algorithmName="SHA-512" hashValue="M91KpKjhSBbf5uboDDmcd6qIS+8nGJdV0qajG9CLU8Q7GdSxoZMTC72ZDiDN76zjRsfTffYrVkbkinKaqyi7EA==" saltValue="1Tc8kBRqH5B3zblNPSyNbA==" spinCount="100000" sheet="1"/>
  <mergeCells count="1013">
    <mergeCell ref="H997:J997"/>
    <mergeCell ref="H998:J998"/>
    <mergeCell ref="H999:J999"/>
    <mergeCell ref="H1000:J1000"/>
    <mergeCell ref="H992:J992"/>
    <mergeCell ref="H993:J993"/>
    <mergeCell ref="H994:J994"/>
    <mergeCell ref="H995:J995"/>
    <mergeCell ref="H996:J996"/>
    <mergeCell ref="H987:J987"/>
    <mergeCell ref="H988:J988"/>
    <mergeCell ref="H989:J989"/>
    <mergeCell ref="H990:J990"/>
    <mergeCell ref="H991:J991"/>
    <mergeCell ref="H982:J982"/>
    <mergeCell ref="H983:J983"/>
    <mergeCell ref="H984:J984"/>
    <mergeCell ref="H985:J985"/>
    <mergeCell ref="H986:J986"/>
    <mergeCell ref="H977:J977"/>
    <mergeCell ref="H978:J978"/>
    <mergeCell ref="H979:J979"/>
    <mergeCell ref="H980:J980"/>
    <mergeCell ref="H981:J981"/>
    <mergeCell ref="H972:J972"/>
    <mergeCell ref="H973:J973"/>
    <mergeCell ref="H974:J974"/>
    <mergeCell ref="H975:J975"/>
    <mergeCell ref="H976:J976"/>
    <mergeCell ref="H967:J967"/>
    <mergeCell ref="H968:J968"/>
    <mergeCell ref="H969:J969"/>
    <mergeCell ref="H970:J970"/>
    <mergeCell ref="H971:J971"/>
    <mergeCell ref="H962:J962"/>
    <mergeCell ref="H963:J963"/>
    <mergeCell ref="H964:J964"/>
    <mergeCell ref="H965:J965"/>
    <mergeCell ref="H966:J966"/>
    <mergeCell ref="H957:J957"/>
    <mergeCell ref="H958:J958"/>
    <mergeCell ref="H959:J959"/>
    <mergeCell ref="H960:J960"/>
    <mergeCell ref="H961:J961"/>
    <mergeCell ref="H952:J952"/>
    <mergeCell ref="H953:J953"/>
    <mergeCell ref="H954:J954"/>
    <mergeCell ref="H955:J955"/>
    <mergeCell ref="H956:J956"/>
    <mergeCell ref="H947:J947"/>
    <mergeCell ref="H948:J948"/>
    <mergeCell ref="H949:J949"/>
    <mergeCell ref="H950:J950"/>
    <mergeCell ref="H951:J951"/>
    <mergeCell ref="H942:J942"/>
    <mergeCell ref="H943:J943"/>
    <mergeCell ref="H944:J944"/>
    <mergeCell ref="H945:J945"/>
    <mergeCell ref="H946:J946"/>
    <mergeCell ref="H937:J937"/>
    <mergeCell ref="H938:J938"/>
    <mergeCell ref="H939:J939"/>
    <mergeCell ref="H940:J940"/>
    <mergeCell ref="H941:J941"/>
    <mergeCell ref="H932:J932"/>
    <mergeCell ref="H933:J933"/>
    <mergeCell ref="H934:J934"/>
    <mergeCell ref="H935:J935"/>
    <mergeCell ref="H936:J936"/>
    <mergeCell ref="H927:J927"/>
    <mergeCell ref="H928:J928"/>
    <mergeCell ref="H929:J929"/>
    <mergeCell ref="H930:J930"/>
    <mergeCell ref="H931:J931"/>
    <mergeCell ref="H922:J922"/>
    <mergeCell ref="H923:J923"/>
    <mergeCell ref="H924:J924"/>
    <mergeCell ref="H925:J925"/>
    <mergeCell ref="H926:J926"/>
    <mergeCell ref="H917:J917"/>
    <mergeCell ref="H918:J918"/>
    <mergeCell ref="H919:J919"/>
    <mergeCell ref="H920:J920"/>
    <mergeCell ref="H921:J921"/>
    <mergeCell ref="H912:J912"/>
    <mergeCell ref="H913:J913"/>
    <mergeCell ref="H914:J914"/>
    <mergeCell ref="H915:J915"/>
    <mergeCell ref="H916:J916"/>
    <mergeCell ref="H907:J907"/>
    <mergeCell ref="H908:J908"/>
    <mergeCell ref="H909:J909"/>
    <mergeCell ref="H910:J910"/>
    <mergeCell ref="H911:J911"/>
    <mergeCell ref="H902:J902"/>
    <mergeCell ref="H903:J903"/>
    <mergeCell ref="H904:J904"/>
    <mergeCell ref="H905:J905"/>
    <mergeCell ref="H906:J906"/>
    <mergeCell ref="H897:J897"/>
    <mergeCell ref="H898:J898"/>
    <mergeCell ref="H899:J899"/>
    <mergeCell ref="H900:J900"/>
    <mergeCell ref="H901:J901"/>
    <mergeCell ref="H892:J892"/>
    <mergeCell ref="H893:J893"/>
    <mergeCell ref="H894:J894"/>
    <mergeCell ref="H895:J895"/>
    <mergeCell ref="H896:J896"/>
    <mergeCell ref="H887:J887"/>
    <mergeCell ref="H888:J888"/>
    <mergeCell ref="H889:J889"/>
    <mergeCell ref="H890:J890"/>
    <mergeCell ref="H891:J891"/>
    <mergeCell ref="H882:J882"/>
    <mergeCell ref="H883:J883"/>
    <mergeCell ref="H884:J884"/>
    <mergeCell ref="H885:J885"/>
    <mergeCell ref="H886:J886"/>
    <mergeCell ref="H877:J877"/>
    <mergeCell ref="H878:J878"/>
    <mergeCell ref="H879:J879"/>
    <mergeCell ref="H880:J880"/>
    <mergeCell ref="H881:J881"/>
    <mergeCell ref="H872:J872"/>
    <mergeCell ref="H873:J873"/>
    <mergeCell ref="H874:J874"/>
    <mergeCell ref="H875:J875"/>
    <mergeCell ref="H876:J876"/>
    <mergeCell ref="H867:J867"/>
    <mergeCell ref="H868:J868"/>
    <mergeCell ref="H869:J869"/>
    <mergeCell ref="H870:J870"/>
    <mergeCell ref="H871:J871"/>
    <mergeCell ref="H862:J862"/>
    <mergeCell ref="H863:J863"/>
    <mergeCell ref="H864:J864"/>
    <mergeCell ref="H865:J865"/>
    <mergeCell ref="H866:J866"/>
    <mergeCell ref="H857:J857"/>
    <mergeCell ref="H858:J858"/>
    <mergeCell ref="H859:J859"/>
    <mergeCell ref="H860:J860"/>
    <mergeCell ref="H861:J861"/>
    <mergeCell ref="H852:J852"/>
    <mergeCell ref="H853:J853"/>
    <mergeCell ref="H854:J854"/>
    <mergeCell ref="H855:J855"/>
    <mergeCell ref="H856:J856"/>
    <mergeCell ref="H847:J847"/>
    <mergeCell ref="H848:J848"/>
    <mergeCell ref="H849:J849"/>
    <mergeCell ref="H850:J850"/>
    <mergeCell ref="H851:J851"/>
    <mergeCell ref="H842:J842"/>
    <mergeCell ref="H843:J843"/>
    <mergeCell ref="H844:J844"/>
    <mergeCell ref="H845:J845"/>
    <mergeCell ref="H846:J846"/>
    <mergeCell ref="H837:J837"/>
    <mergeCell ref="H838:J838"/>
    <mergeCell ref="H839:J839"/>
    <mergeCell ref="H840:J840"/>
    <mergeCell ref="H841:J841"/>
    <mergeCell ref="H832:J832"/>
    <mergeCell ref="H833:J833"/>
    <mergeCell ref="H834:J834"/>
    <mergeCell ref="H835:J835"/>
    <mergeCell ref="H836:J836"/>
    <mergeCell ref="H827:J827"/>
    <mergeCell ref="H828:J828"/>
    <mergeCell ref="H829:J829"/>
    <mergeCell ref="H830:J830"/>
    <mergeCell ref="H831:J831"/>
    <mergeCell ref="H822:J822"/>
    <mergeCell ref="H823:J823"/>
    <mergeCell ref="H824:J824"/>
    <mergeCell ref="H825:J825"/>
    <mergeCell ref="H826:J826"/>
    <mergeCell ref="H817:J817"/>
    <mergeCell ref="H818:J818"/>
    <mergeCell ref="H819:J819"/>
    <mergeCell ref="H820:J820"/>
    <mergeCell ref="H821:J821"/>
    <mergeCell ref="H812:J812"/>
    <mergeCell ref="H813:J813"/>
    <mergeCell ref="H814:J814"/>
    <mergeCell ref="H815:J815"/>
    <mergeCell ref="H816:J816"/>
    <mergeCell ref="H807:J807"/>
    <mergeCell ref="H808:J808"/>
    <mergeCell ref="H809:J809"/>
    <mergeCell ref="H810:J810"/>
    <mergeCell ref="H811:J811"/>
    <mergeCell ref="H802:J802"/>
    <mergeCell ref="H803:J803"/>
    <mergeCell ref="H804:J804"/>
    <mergeCell ref="H805:J805"/>
    <mergeCell ref="H806:J806"/>
    <mergeCell ref="H797:J797"/>
    <mergeCell ref="H798:J798"/>
    <mergeCell ref="H799:J799"/>
    <mergeCell ref="H800:J800"/>
    <mergeCell ref="H801:J801"/>
    <mergeCell ref="H792:J792"/>
    <mergeCell ref="H793:J793"/>
    <mergeCell ref="H794:J794"/>
    <mergeCell ref="H795:J795"/>
    <mergeCell ref="H796:J796"/>
    <mergeCell ref="H787:J787"/>
    <mergeCell ref="H788:J788"/>
    <mergeCell ref="H789:J789"/>
    <mergeCell ref="H790:J790"/>
    <mergeCell ref="H791:J791"/>
    <mergeCell ref="H782:J782"/>
    <mergeCell ref="H783:J783"/>
    <mergeCell ref="H784:J784"/>
    <mergeCell ref="H785:J785"/>
    <mergeCell ref="H786:J786"/>
    <mergeCell ref="H777:J777"/>
    <mergeCell ref="H778:J778"/>
    <mergeCell ref="H779:J779"/>
    <mergeCell ref="H780:J780"/>
    <mergeCell ref="H781:J781"/>
    <mergeCell ref="H772:J772"/>
    <mergeCell ref="H773:J773"/>
    <mergeCell ref="H774:J774"/>
    <mergeCell ref="H775:J775"/>
    <mergeCell ref="H776:J776"/>
    <mergeCell ref="H767:J767"/>
    <mergeCell ref="H768:J768"/>
    <mergeCell ref="H769:J769"/>
    <mergeCell ref="H770:J770"/>
    <mergeCell ref="H771:J771"/>
    <mergeCell ref="H762:J762"/>
    <mergeCell ref="H763:J763"/>
    <mergeCell ref="H764:J764"/>
    <mergeCell ref="H765:J765"/>
    <mergeCell ref="H766:J766"/>
    <mergeCell ref="H757:J757"/>
    <mergeCell ref="H758:J758"/>
    <mergeCell ref="H759:J759"/>
    <mergeCell ref="H760:J760"/>
    <mergeCell ref="H761:J761"/>
    <mergeCell ref="H752:J752"/>
    <mergeCell ref="H753:J753"/>
    <mergeCell ref="H754:J754"/>
    <mergeCell ref="H755:J755"/>
    <mergeCell ref="H756:J756"/>
    <mergeCell ref="H747:J747"/>
    <mergeCell ref="H748:J748"/>
    <mergeCell ref="H749:J749"/>
    <mergeCell ref="H750:J750"/>
    <mergeCell ref="H751:J751"/>
    <mergeCell ref="H742:J742"/>
    <mergeCell ref="H743:J743"/>
    <mergeCell ref="H744:J744"/>
    <mergeCell ref="H745:J745"/>
    <mergeCell ref="H746:J746"/>
    <mergeCell ref="H737:J737"/>
    <mergeCell ref="H738:J738"/>
    <mergeCell ref="H739:J739"/>
    <mergeCell ref="H740:J740"/>
    <mergeCell ref="H741:J741"/>
    <mergeCell ref="H732:J732"/>
    <mergeCell ref="H733:J733"/>
    <mergeCell ref="H734:J734"/>
    <mergeCell ref="H735:J735"/>
    <mergeCell ref="H736:J736"/>
    <mergeCell ref="H727:J727"/>
    <mergeCell ref="H728:J728"/>
    <mergeCell ref="H729:J729"/>
    <mergeCell ref="H730:J730"/>
    <mergeCell ref="H731:J731"/>
    <mergeCell ref="H722:J722"/>
    <mergeCell ref="H723:J723"/>
    <mergeCell ref="H724:J724"/>
    <mergeCell ref="H725:J725"/>
    <mergeCell ref="H726:J726"/>
    <mergeCell ref="H717:J717"/>
    <mergeCell ref="H718:J718"/>
    <mergeCell ref="H719:J719"/>
    <mergeCell ref="H720:J720"/>
    <mergeCell ref="H721:J721"/>
    <mergeCell ref="H712:J712"/>
    <mergeCell ref="H713:J713"/>
    <mergeCell ref="H714:J714"/>
    <mergeCell ref="H715:J715"/>
    <mergeCell ref="H716:J716"/>
    <mergeCell ref="H707:J707"/>
    <mergeCell ref="H708:J708"/>
    <mergeCell ref="H709:J709"/>
    <mergeCell ref="H710:J710"/>
    <mergeCell ref="H711:J711"/>
    <mergeCell ref="H702:J702"/>
    <mergeCell ref="H703:J703"/>
    <mergeCell ref="H704:J704"/>
    <mergeCell ref="H705:J705"/>
    <mergeCell ref="H706:J706"/>
    <mergeCell ref="H697:J697"/>
    <mergeCell ref="H698:J698"/>
    <mergeCell ref="H699:J699"/>
    <mergeCell ref="H700:J700"/>
    <mergeCell ref="H701:J701"/>
    <mergeCell ref="H692:J692"/>
    <mergeCell ref="H693:J693"/>
    <mergeCell ref="H694:J694"/>
    <mergeCell ref="H695:J695"/>
    <mergeCell ref="H696:J696"/>
    <mergeCell ref="H687:J687"/>
    <mergeCell ref="H688:J688"/>
    <mergeCell ref="H689:J689"/>
    <mergeCell ref="H690:J690"/>
    <mergeCell ref="H691:J691"/>
    <mergeCell ref="H682:J682"/>
    <mergeCell ref="H683:J683"/>
    <mergeCell ref="H684:J684"/>
    <mergeCell ref="H685:J685"/>
    <mergeCell ref="H686:J686"/>
    <mergeCell ref="H677:J677"/>
    <mergeCell ref="H678:J678"/>
    <mergeCell ref="H679:J679"/>
    <mergeCell ref="H680:J680"/>
    <mergeCell ref="H681:J681"/>
    <mergeCell ref="H672:J672"/>
    <mergeCell ref="H673:J673"/>
    <mergeCell ref="H674:J674"/>
    <mergeCell ref="H675:J675"/>
    <mergeCell ref="H676:J676"/>
    <mergeCell ref="H667:J667"/>
    <mergeCell ref="H668:J668"/>
    <mergeCell ref="H669:J669"/>
    <mergeCell ref="H670:J670"/>
    <mergeCell ref="H671:J671"/>
    <mergeCell ref="H662:J662"/>
    <mergeCell ref="H663:J663"/>
    <mergeCell ref="H664:J664"/>
    <mergeCell ref="H665:J665"/>
    <mergeCell ref="H666:J666"/>
    <mergeCell ref="H657:J657"/>
    <mergeCell ref="H658:J658"/>
    <mergeCell ref="H659:J659"/>
    <mergeCell ref="H660:J660"/>
    <mergeCell ref="H661:J661"/>
    <mergeCell ref="H652:J652"/>
    <mergeCell ref="H653:J653"/>
    <mergeCell ref="H654:J654"/>
    <mergeCell ref="H655:J655"/>
    <mergeCell ref="H656:J656"/>
    <mergeCell ref="H647:J647"/>
    <mergeCell ref="H648:J648"/>
    <mergeCell ref="H649:J649"/>
    <mergeCell ref="H650:J650"/>
    <mergeCell ref="H651:J651"/>
    <mergeCell ref="H642:J642"/>
    <mergeCell ref="H643:J643"/>
    <mergeCell ref="H644:J644"/>
    <mergeCell ref="H645:J645"/>
    <mergeCell ref="H646:J646"/>
    <mergeCell ref="H637:J637"/>
    <mergeCell ref="H638:J638"/>
    <mergeCell ref="H639:J639"/>
    <mergeCell ref="H640:J640"/>
    <mergeCell ref="H641:J641"/>
    <mergeCell ref="H632:J632"/>
    <mergeCell ref="H633:J633"/>
    <mergeCell ref="H634:J634"/>
    <mergeCell ref="H635:J635"/>
    <mergeCell ref="H636:J636"/>
    <mergeCell ref="H627:J627"/>
    <mergeCell ref="H628:J628"/>
    <mergeCell ref="H629:J629"/>
    <mergeCell ref="H630:J630"/>
    <mergeCell ref="H631:J631"/>
    <mergeCell ref="H622:J622"/>
    <mergeCell ref="H623:J623"/>
    <mergeCell ref="H624:J624"/>
    <mergeCell ref="H625:J625"/>
    <mergeCell ref="H626:J626"/>
    <mergeCell ref="H617:J617"/>
    <mergeCell ref="H618:J618"/>
    <mergeCell ref="H619:J619"/>
    <mergeCell ref="H620:J620"/>
    <mergeCell ref="H621:J621"/>
    <mergeCell ref="H612:J612"/>
    <mergeCell ref="H613:J613"/>
    <mergeCell ref="H614:J614"/>
    <mergeCell ref="H615:J615"/>
    <mergeCell ref="H616:J616"/>
    <mergeCell ref="H607:J607"/>
    <mergeCell ref="H608:J608"/>
    <mergeCell ref="H609:J609"/>
    <mergeCell ref="H610:J610"/>
    <mergeCell ref="H611:J611"/>
    <mergeCell ref="H602:J602"/>
    <mergeCell ref="H603:J603"/>
    <mergeCell ref="H604:J604"/>
    <mergeCell ref="H605:J605"/>
    <mergeCell ref="H606:J606"/>
    <mergeCell ref="H597:J597"/>
    <mergeCell ref="H598:J598"/>
    <mergeCell ref="H599:J599"/>
    <mergeCell ref="H600:J600"/>
    <mergeCell ref="H601:J601"/>
    <mergeCell ref="H592:J592"/>
    <mergeCell ref="H593:J593"/>
    <mergeCell ref="H594:J594"/>
    <mergeCell ref="H595:J595"/>
    <mergeCell ref="H596:J596"/>
    <mergeCell ref="H587:J587"/>
    <mergeCell ref="H588:J588"/>
    <mergeCell ref="H589:J589"/>
    <mergeCell ref="H590:J590"/>
    <mergeCell ref="H591:J591"/>
    <mergeCell ref="H582:J582"/>
    <mergeCell ref="H583:J583"/>
    <mergeCell ref="H584:J584"/>
    <mergeCell ref="H585:J585"/>
    <mergeCell ref="H586:J586"/>
    <mergeCell ref="H577:J577"/>
    <mergeCell ref="H578:J578"/>
    <mergeCell ref="H579:J579"/>
    <mergeCell ref="H580:J580"/>
    <mergeCell ref="H581:J581"/>
    <mergeCell ref="H572:J572"/>
    <mergeCell ref="H573:J573"/>
    <mergeCell ref="H574:J574"/>
    <mergeCell ref="H575:J575"/>
    <mergeCell ref="H576:J576"/>
    <mergeCell ref="H567:J567"/>
    <mergeCell ref="H568:J568"/>
    <mergeCell ref="H569:J569"/>
    <mergeCell ref="H570:J570"/>
    <mergeCell ref="H571:J571"/>
    <mergeCell ref="H562:J562"/>
    <mergeCell ref="H563:J563"/>
    <mergeCell ref="H564:J564"/>
    <mergeCell ref="H565:J565"/>
    <mergeCell ref="H566:J566"/>
    <mergeCell ref="H557:J557"/>
    <mergeCell ref="H558:J558"/>
    <mergeCell ref="H559:J559"/>
    <mergeCell ref="H560:J560"/>
    <mergeCell ref="H561:J561"/>
    <mergeCell ref="H552:J552"/>
    <mergeCell ref="H553:J553"/>
    <mergeCell ref="H554:J554"/>
    <mergeCell ref="H555:J555"/>
    <mergeCell ref="H556:J556"/>
    <mergeCell ref="H547:J547"/>
    <mergeCell ref="H548:J548"/>
    <mergeCell ref="H549:J549"/>
    <mergeCell ref="H550:J550"/>
    <mergeCell ref="H551:J551"/>
    <mergeCell ref="H542:J542"/>
    <mergeCell ref="H543:J543"/>
    <mergeCell ref="H544:J544"/>
    <mergeCell ref="H545:J545"/>
    <mergeCell ref="H546:J546"/>
    <mergeCell ref="H537:J537"/>
    <mergeCell ref="H538:J538"/>
    <mergeCell ref="H539:J539"/>
    <mergeCell ref="H540:J540"/>
    <mergeCell ref="H541:J541"/>
    <mergeCell ref="H532:J532"/>
    <mergeCell ref="H533:J533"/>
    <mergeCell ref="H534:J534"/>
    <mergeCell ref="H535:J535"/>
    <mergeCell ref="H536:J536"/>
    <mergeCell ref="H527:J527"/>
    <mergeCell ref="H528:J528"/>
    <mergeCell ref="H529:J529"/>
    <mergeCell ref="H530:J530"/>
    <mergeCell ref="H531:J531"/>
    <mergeCell ref="H522:J522"/>
    <mergeCell ref="H523:J523"/>
    <mergeCell ref="H524:J524"/>
    <mergeCell ref="H525:J525"/>
    <mergeCell ref="H526:J526"/>
    <mergeCell ref="H517:J517"/>
    <mergeCell ref="H518:J518"/>
    <mergeCell ref="H519:J519"/>
    <mergeCell ref="H520:J520"/>
    <mergeCell ref="H521:J521"/>
    <mergeCell ref="H512:J512"/>
    <mergeCell ref="H513:J513"/>
    <mergeCell ref="H514:J514"/>
    <mergeCell ref="H515:J515"/>
    <mergeCell ref="H516:J516"/>
    <mergeCell ref="H507:J507"/>
    <mergeCell ref="H508:J508"/>
    <mergeCell ref="H509:J509"/>
    <mergeCell ref="H510:J510"/>
    <mergeCell ref="H511:J511"/>
    <mergeCell ref="H502:J502"/>
    <mergeCell ref="H503:J503"/>
    <mergeCell ref="H504:J504"/>
    <mergeCell ref="H505:J505"/>
    <mergeCell ref="H506:J506"/>
    <mergeCell ref="H497:J497"/>
    <mergeCell ref="H498:J498"/>
    <mergeCell ref="H499:J499"/>
    <mergeCell ref="H500:J500"/>
    <mergeCell ref="H501:J501"/>
    <mergeCell ref="H492:J492"/>
    <mergeCell ref="H493:J493"/>
    <mergeCell ref="H494:J494"/>
    <mergeCell ref="H495:J495"/>
    <mergeCell ref="H496:J496"/>
    <mergeCell ref="H487:J487"/>
    <mergeCell ref="H488:J488"/>
    <mergeCell ref="H489:J489"/>
    <mergeCell ref="H490:J490"/>
    <mergeCell ref="H491:J491"/>
    <mergeCell ref="H482:J482"/>
    <mergeCell ref="H483:J483"/>
    <mergeCell ref="H484:J484"/>
    <mergeCell ref="H485:J485"/>
    <mergeCell ref="H486:J486"/>
    <mergeCell ref="H477:J477"/>
    <mergeCell ref="H478:J478"/>
    <mergeCell ref="H479:J479"/>
    <mergeCell ref="H480:J480"/>
    <mergeCell ref="H481:J481"/>
    <mergeCell ref="H472:J472"/>
    <mergeCell ref="H473:J473"/>
    <mergeCell ref="H474:J474"/>
    <mergeCell ref="H475:J475"/>
    <mergeCell ref="H476:J476"/>
    <mergeCell ref="H467:J467"/>
    <mergeCell ref="H468:J468"/>
    <mergeCell ref="H469:J469"/>
    <mergeCell ref="H470:J470"/>
    <mergeCell ref="H471:J471"/>
    <mergeCell ref="H462:J462"/>
    <mergeCell ref="H463:J463"/>
    <mergeCell ref="H464:J464"/>
    <mergeCell ref="H465:J465"/>
    <mergeCell ref="H466:J466"/>
    <mergeCell ref="H457:J457"/>
    <mergeCell ref="H458:J458"/>
    <mergeCell ref="H459:J459"/>
    <mergeCell ref="H460:J460"/>
    <mergeCell ref="H461:J461"/>
    <mergeCell ref="H452:J452"/>
    <mergeCell ref="H453:J453"/>
    <mergeCell ref="H454:J454"/>
    <mergeCell ref="H455:J455"/>
    <mergeCell ref="H456:J456"/>
    <mergeCell ref="H447:J447"/>
    <mergeCell ref="H448:J448"/>
    <mergeCell ref="H449:J449"/>
    <mergeCell ref="H450:J450"/>
    <mergeCell ref="H451:J451"/>
    <mergeCell ref="H442:J442"/>
    <mergeCell ref="H443:J443"/>
    <mergeCell ref="H444:J444"/>
    <mergeCell ref="H445:J445"/>
    <mergeCell ref="H446:J446"/>
    <mergeCell ref="H437:J437"/>
    <mergeCell ref="H438:J438"/>
    <mergeCell ref="H439:J439"/>
    <mergeCell ref="H440:J440"/>
    <mergeCell ref="H441:J441"/>
    <mergeCell ref="H432:J432"/>
    <mergeCell ref="H433:J433"/>
    <mergeCell ref="H434:J434"/>
    <mergeCell ref="H435:J435"/>
    <mergeCell ref="H436:J436"/>
    <mergeCell ref="H427:J427"/>
    <mergeCell ref="H428:J428"/>
    <mergeCell ref="H429:J429"/>
    <mergeCell ref="H430:J430"/>
    <mergeCell ref="H431:J431"/>
    <mergeCell ref="H422:J422"/>
    <mergeCell ref="H423:J423"/>
    <mergeCell ref="H424:J424"/>
    <mergeCell ref="H425:J425"/>
    <mergeCell ref="H426:J426"/>
    <mergeCell ref="H417:J417"/>
    <mergeCell ref="H418:J418"/>
    <mergeCell ref="H419:J419"/>
    <mergeCell ref="H420:J420"/>
    <mergeCell ref="H421:J421"/>
    <mergeCell ref="H412:J412"/>
    <mergeCell ref="H413:J413"/>
    <mergeCell ref="H414:J414"/>
    <mergeCell ref="H415:J415"/>
    <mergeCell ref="H416:J416"/>
    <mergeCell ref="H407:J407"/>
    <mergeCell ref="H408:J408"/>
    <mergeCell ref="H409:J409"/>
    <mergeCell ref="H410:J410"/>
    <mergeCell ref="H411:J411"/>
    <mergeCell ref="H402:J402"/>
    <mergeCell ref="H403:J403"/>
    <mergeCell ref="H404:J404"/>
    <mergeCell ref="H405:J405"/>
    <mergeCell ref="H406:J406"/>
    <mergeCell ref="H397:J397"/>
    <mergeCell ref="H398:J398"/>
    <mergeCell ref="H399:J399"/>
    <mergeCell ref="H400:J400"/>
    <mergeCell ref="H401:J401"/>
    <mergeCell ref="H392:J392"/>
    <mergeCell ref="H393:J393"/>
    <mergeCell ref="H394:J394"/>
    <mergeCell ref="H395:J395"/>
    <mergeCell ref="H396:J396"/>
    <mergeCell ref="H387:J387"/>
    <mergeCell ref="H388:J388"/>
    <mergeCell ref="H389:J389"/>
    <mergeCell ref="H390:J390"/>
    <mergeCell ref="H391:J391"/>
    <mergeCell ref="H382:J382"/>
    <mergeCell ref="H383:J383"/>
    <mergeCell ref="H384:J384"/>
    <mergeCell ref="H385:J385"/>
    <mergeCell ref="H386:J386"/>
    <mergeCell ref="H377:J377"/>
    <mergeCell ref="H378:J378"/>
    <mergeCell ref="H379:J379"/>
    <mergeCell ref="H380:J380"/>
    <mergeCell ref="H381:J381"/>
    <mergeCell ref="H372:J372"/>
    <mergeCell ref="H373:J373"/>
    <mergeCell ref="H374:J374"/>
    <mergeCell ref="H375:J375"/>
    <mergeCell ref="H376:J376"/>
    <mergeCell ref="H367:J367"/>
    <mergeCell ref="H368:J368"/>
    <mergeCell ref="H369:J369"/>
    <mergeCell ref="H370:J370"/>
    <mergeCell ref="H371:J371"/>
    <mergeCell ref="H362:J362"/>
    <mergeCell ref="H363:J363"/>
    <mergeCell ref="H364:J364"/>
    <mergeCell ref="H365:J365"/>
    <mergeCell ref="H366:J366"/>
    <mergeCell ref="H357:J357"/>
    <mergeCell ref="H358:J358"/>
    <mergeCell ref="H359:J359"/>
    <mergeCell ref="H360:J360"/>
    <mergeCell ref="H361:J361"/>
    <mergeCell ref="H352:J352"/>
    <mergeCell ref="H353:J353"/>
    <mergeCell ref="H354:J354"/>
    <mergeCell ref="H355:J355"/>
    <mergeCell ref="H356:J356"/>
    <mergeCell ref="H347:J347"/>
    <mergeCell ref="H348:J348"/>
    <mergeCell ref="H349:J349"/>
    <mergeCell ref="H350:J350"/>
    <mergeCell ref="H351:J351"/>
    <mergeCell ref="H342:J342"/>
    <mergeCell ref="H343:J343"/>
    <mergeCell ref="H344:J344"/>
    <mergeCell ref="H345:J345"/>
    <mergeCell ref="H346:J346"/>
    <mergeCell ref="H337:J337"/>
    <mergeCell ref="H338:J338"/>
    <mergeCell ref="H339:J339"/>
    <mergeCell ref="H340:J340"/>
    <mergeCell ref="H341:J341"/>
    <mergeCell ref="H332:J332"/>
    <mergeCell ref="H333:J333"/>
    <mergeCell ref="H334:J334"/>
    <mergeCell ref="H335:J335"/>
    <mergeCell ref="H336:J336"/>
    <mergeCell ref="H327:J327"/>
    <mergeCell ref="H328:J328"/>
    <mergeCell ref="H329:J329"/>
    <mergeCell ref="H330:J330"/>
    <mergeCell ref="H331:J331"/>
    <mergeCell ref="H322:J322"/>
    <mergeCell ref="H323:J323"/>
    <mergeCell ref="H324:J324"/>
    <mergeCell ref="H325:J325"/>
    <mergeCell ref="H326:J326"/>
    <mergeCell ref="H317:J317"/>
    <mergeCell ref="H318:J318"/>
    <mergeCell ref="H319:J319"/>
    <mergeCell ref="H320:J320"/>
    <mergeCell ref="H321:J321"/>
    <mergeCell ref="H312:J312"/>
    <mergeCell ref="H313:J313"/>
    <mergeCell ref="H314:J314"/>
    <mergeCell ref="H315:J315"/>
    <mergeCell ref="H316:J316"/>
    <mergeCell ref="H307:J307"/>
    <mergeCell ref="H308:J308"/>
    <mergeCell ref="H309:J309"/>
    <mergeCell ref="H310:J310"/>
    <mergeCell ref="H311:J311"/>
    <mergeCell ref="H302:J302"/>
    <mergeCell ref="H303:J303"/>
    <mergeCell ref="H304:J304"/>
    <mergeCell ref="H305:J305"/>
    <mergeCell ref="H306:J306"/>
    <mergeCell ref="H297:J297"/>
    <mergeCell ref="H298:J298"/>
    <mergeCell ref="H299:J299"/>
    <mergeCell ref="H300:J300"/>
    <mergeCell ref="H301:J301"/>
    <mergeCell ref="H292:J292"/>
    <mergeCell ref="H293:J293"/>
    <mergeCell ref="H294:J294"/>
    <mergeCell ref="H295:J295"/>
    <mergeCell ref="H296:J296"/>
    <mergeCell ref="H287:J287"/>
    <mergeCell ref="H288:J288"/>
    <mergeCell ref="H289:J289"/>
    <mergeCell ref="H290:J290"/>
    <mergeCell ref="H291:J291"/>
    <mergeCell ref="H282:J282"/>
    <mergeCell ref="H283:J283"/>
    <mergeCell ref="H284:J284"/>
    <mergeCell ref="H285:J285"/>
    <mergeCell ref="H286:J286"/>
    <mergeCell ref="H277:J277"/>
    <mergeCell ref="H278:J278"/>
    <mergeCell ref="H279:J279"/>
    <mergeCell ref="H280:J280"/>
    <mergeCell ref="H281:J281"/>
    <mergeCell ref="H272:J272"/>
    <mergeCell ref="H273:J273"/>
    <mergeCell ref="H274:J274"/>
    <mergeCell ref="H275:J275"/>
    <mergeCell ref="H276:J276"/>
    <mergeCell ref="H267:J267"/>
    <mergeCell ref="H268:J268"/>
    <mergeCell ref="H269:J269"/>
    <mergeCell ref="H270:J270"/>
    <mergeCell ref="H271:J271"/>
    <mergeCell ref="H262:J262"/>
    <mergeCell ref="H263:J263"/>
    <mergeCell ref="H264:J264"/>
    <mergeCell ref="H265:J265"/>
    <mergeCell ref="H266:J266"/>
    <mergeCell ref="H257:J257"/>
    <mergeCell ref="H258:J258"/>
    <mergeCell ref="H259:J259"/>
    <mergeCell ref="H260:J260"/>
    <mergeCell ref="H261:J261"/>
    <mergeCell ref="H252:J252"/>
    <mergeCell ref="H253:J253"/>
    <mergeCell ref="H254:J254"/>
    <mergeCell ref="H255:J255"/>
    <mergeCell ref="H256:J256"/>
    <mergeCell ref="H247:J247"/>
    <mergeCell ref="H248:J248"/>
    <mergeCell ref="H249:J249"/>
    <mergeCell ref="H250:J250"/>
    <mergeCell ref="H251:J251"/>
    <mergeCell ref="H242:J242"/>
    <mergeCell ref="H243:J243"/>
    <mergeCell ref="H244:J244"/>
    <mergeCell ref="H245:J245"/>
    <mergeCell ref="H246:J246"/>
    <mergeCell ref="H237:J237"/>
    <mergeCell ref="H238:J238"/>
    <mergeCell ref="H239:J239"/>
    <mergeCell ref="H240:J240"/>
    <mergeCell ref="H241:J241"/>
    <mergeCell ref="H232:J232"/>
    <mergeCell ref="H233:J233"/>
    <mergeCell ref="H234:J234"/>
    <mergeCell ref="H235:J235"/>
    <mergeCell ref="H236:J236"/>
    <mergeCell ref="H227:J227"/>
    <mergeCell ref="H228:J228"/>
    <mergeCell ref="H229:J229"/>
    <mergeCell ref="H230:J230"/>
    <mergeCell ref="H231:J231"/>
    <mergeCell ref="H222:J222"/>
    <mergeCell ref="H223:J223"/>
    <mergeCell ref="H224:J224"/>
    <mergeCell ref="H225:J225"/>
    <mergeCell ref="H226:J226"/>
    <mergeCell ref="H217:J217"/>
    <mergeCell ref="H218:J218"/>
    <mergeCell ref="H219:J219"/>
    <mergeCell ref="H220:J220"/>
    <mergeCell ref="H221:J221"/>
    <mergeCell ref="H212:J212"/>
    <mergeCell ref="H213:J213"/>
    <mergeCell ref="H214:J214"/>
    <mergeCell ref="H215:J215"/>
    <mergeCell ref="H216:J216"/>
    <mergeCell ref="H207:J207"/>
    <mergeCell ref="H208:J208"/>
    <mergeCell ref="H209:J209"/>
    <mergeCell ref="H210:J210"/>
    <mergeCell ref="H211:J211"/>
    <mergeCell ref="H202:J202"/>
    <mergeCell ref="H203:J203"/>
    <mergeCell ref="H204:J204"/>
    <mergeCell ref="H205:J205"/>
    <mergeCell ref="H206:J206"/>
    <mergeCell ref="H197:J197"/>
    <mergeCell ref="H198:J198"/>
    <mergeCell ref="H199:J199"/>
    <mergeCell ref="H200:J200"/>
    <mergeCell ref="H201:J201"/>
    <mergeCell ref="H192:J192"/>
    <mergeCell ref="H193:J193"/>
    <mergeCell ref="H194:J194"/>
    <mergeCell ref="H195:J195"/>
    <mergeCell ref="H196:J196"/>
    <mergeCell ref="H187:J187"/>
    <mergeCell ref="H188:J188"/>
    <mergeCell ref="H189:J189"/>
    <mergeCell ref="H190:J190"/>
    <mergeCell ref="H191:J191"/>
    <mergeCell ref="H182:J182"/>
    <mergeCell ref="H183:J183"/>
    <mergeCell ref="H184:J184"/>
    <mergeCell ref="H185:J185"/>
    <mergeCell ref="H186:J186"/>
    <mergeCell ref="H177:J177"/>
    <mergeCell ref="H178:J178"/>
    <mergeCell ref="H179:J179"/>
    <mergeCell ref="H180:J180"/>
    <mergeCell ref="H181:J181"/>
    <mergeCell ref="H172:J172"/>
    <mergeCell ref="H173:J173"/>
    <mergeCell ref="H174:J174"/>
    <mergeCell ref="H175:J175"/>
    <mergeCell ref="H176:J176"/>
    <mergeCell ref="H167:J167"/>
    <mergeCell ref="H168:J168"/>
    <mergeCell ref="H169:J169"/>
    <mergeCell ref="H170:J170"/>
    <mergeCell ref="H171:J171"/>
    <mergeCell ref="H162:J162"/>
    <mergeCell ref="H163:J163"/>
    <mergeCell ref="H164:J164"/>
    <mergeCell ref="H165:J165"/>
    <mergeCell ref="H166:J166"/>
    <mergeCell ref="H157:J157"/>
    <mergeCell ref="H158:J158"/>
    <mergeCell ref="H159:J159"/>
    <mergeCell ref="H160:J160"/>
    <mergeCell ref="H161:J161"/>
    <mergeCell ref="H152:J152"/>
    <mergeCell ref="H153:J153"/>
    <mergeCell ref="H154:J154"/>
    <mergeCell ref="H155:J155"/>
    <mergeCell ref="H156:J156"/>
    <mergeCell ref="H147:J147"/>
    <mergeCell ref="H148:J148"/>
    <mergeCell ref="H149:J149"/>
    <mergeCell ref="H150:J150"/>
    <mergeCell ref="H151:J151"/>
    <mergeCell ref="H142:J142"/>
    <mergeCell ref="H143:J143"/>
    <mergeCell ref="H144:J144"/>
    <mergeCell ref="H145:J145"/>
    <mergeCell ref="H146:J146"/>
    <mergeCell ref="H138:J138"/>
    <mergeCell ref="H139:J139"/>
    <mergeCell ref="H140:J140"/>
    <mergeCell ref="H141:J141"/>
    <mergeCell ref="H132:J132"/>
    <mergeCell ref="H133:J133"/>
    <mergeCell ref="H134:J134"/>
    <mergeCell ref="H135:J135"/>
    <mergeCell ref="H136:J136"/>
    <mergeCell ref="H127:J127"/>
    <mergeCell ref="H128:J128"/>
    <mergeCell ref="H129:J129"/>
    <mergeCell ref="H130:J130"/>
    <mergeCell ref="H131:J131"/>
    <mergeCell ref="H122:J122"/>
    <mergeCell ref="H123:J123"/>
    <mergeCell ref="H124:J124"/>
    <mergeCell ref="H125:J125"/>
    <mergeCell ref="H126:J126"/>
    <mergeCell ref="H121:J121"/>
    <mergeCell ref="H112:J112"/>
    <mergeCell ref="H113:J113"/>
    <mergeCell ref="H114:J114"/>
    <mergeCell ref="H115:J115"/>
    <mergeCell ref="H116:J116"/>
    <mergeCell ref="H107:J107"/>
    <mergeCell ref="H108:J108"/>
    <mergeCell ref="H109:J109"/>
    <mergeCell ref="H110:J110"/>
    <mergeCell ref="H111:J111"/>
    <mergeCell ref="H102:J102"/>
    <mergeCell ref="H103:J103"/>
    <mergeCell ref="H104:J104"/>
    <mergeCell ref="H105:J105"/>
    <mergeCell ref="H106:J106"/>
    <mergeCell ref="H137:J137"/>
    <mergeCell ref="H99:J99"/>
    <mergeCell ref="H100:J100"/>
    <mergeCell ref="H101:J101"/>
    <mergeCell ref="H92:J92"/>
    <mergeCell ref="H93:J93"/>
    <mergeCell ref="H94:J94"/>
    <mergeCell ref="H95:J95"/>
    <mergeCell ref="H96:J96"/>
    <mergeCell ref="H87:J87"/>
    <mergeCell ref="H88:J88"/>
    <mergeCell ref="H89:J89"/>
    <mergeCell ref="H90:J90"/>
    <mergeCell ref="H91:J91"/>
    <mergeCell ref="H117:J117"/>
    <mergeCell ref="H118:J118"/>
    <mergeCell ref="H119:J119"/>
    <mergeCell ref="H120:J120"/>
    <mergeCell ref="H77:J77"/>
    <mergeCell ref="H78:J78"/>
    <mergeCell ref="H79:J79"/>
    <mergeCell ref="H80:J80"/>
    <mergeCell ref="H81:J81"/>
    <mergeCell ref="H72:J72"/>
    <mergeCell ref="H73:J73"/>
    <mergeCell ref="H74:J74"/>
    <mergeCell ref="H67:J67"/>
    <mergeCell ref="H68:J68"/>
    <mergeCell ref="H62:J62"/>
    <mergeCell ref="H63:J63"/>
    <mergeCell ref="H64:J64"/>
    <mergeCell ref="H97:J97"/>
    <mergeCell ref="H98:J98"/>
    <mergeCell ref="H69:J69"/>
    <mergeCell ref="H70:J70"/>
    <mergeCell ref="H71:J71"/>
    <mergeCell ref="H66:J66"/>
    <mergeCell ref="H65:J65"/>
    <mergeCell ref="H82:J82"/>
    <mergeCell ref="H83:J83"/>
    <mergeCell ref="H84:J84"/>
    <mergeCell ref="H85:J85"/>
    <mergeCell ref="H86:J86"/>
    <mergeCell ref="H75:J75"/>
    <mergeCell ref="H76:J76"/>
    <mergeCell ref="H57:J57"/>
    <mergeCell ref="H58:J58"/>
    <mergeCell ref="H59:J59"/>
    <mergeCell ref="H60:J60"/>
    <mergeCell ref="H52:J52"/>
    <mergeCell ref="H53:J53"/>
    <mergeCell ref="H54:J54"/>
    <mergeCell ref="H55:J55"/>
    <mergeCell ref="H56:J56"/>
    <mergeCell ref="H47:J47"/>
    <mergeCell ref="H48:J48"/>
    <mergeCell ref="H49:J49"/>
    <mergeCell ref="H50:J50"/>
    <mergeCell ref="H51:J51"/>
    <mergeCell ref="H42:J42"/>
    <mergeCell ref="H43:J43"/>
    <mergeCell ref="H44:J44"/>
    <mergeCell ref="H45:J45"/>
    <mergeCell ref="H46:J46"/>
    <mergeCell ref="O10:O11"/>
    <mergeCell ref="P10:P11"/>
    <mergeCell ref="H10:J11"/>
    <mergeCell ref="H37:J37"/>
    <mergeCell ref="H38:J38"/>
    <mergeCell ref="H39:J39"/>
    <mergeCell ref="H40:J40"/>
    <mergeCell ref="H41:J41"/>
    <mergeCell ref="H32:J32"/>
    <mergeCell ref="H33:J33"/>
    <mergeCell ref="H34:J34"/>
    <mergeCell ref="H35:J35"/>
    <mergeCell ref="H36:J36"/>
    <mergeCell ref="H27:J27"/>
    <mergeCell ref="H28:J28"/>
    <mergeCell ref="H29:J29"/>
    <mergeCell ref="H30:J30"/>
    <mergeCell ref="H31:J31"/>
    <mergeCell ref="H22:J22"/>
    <mergeCell ref="H23:J23"/>
    <mergeCell ref="H24:J24"/>
    <mergeCell ref="H25:J25"/>
    <mergeCell ref="H26:J26"/>
    <mergeCell ref="H61:J61"/>
    <mergeCell ref="V10:V11"/>
    <mergeCell ref="T10:T11"/>
    <mergeCell ref="U10:U11"/>
    <mergeCell ref="AF4:AJ7"/>
    <mergeCell ref="W5:X5"/>
    <mergeCell ref="B10:B11"/>
    <mergeCell ref="F10:F11"/>
    <mergeCell ref="G10:G11"/>
    <mergeCell ref="E10:E11"/>
    <mergeCell ref="D10:D11"/>
    <mergeCell ref="C10:C11"/>
    <mergeCell ref="H17:J17"/>
    <mergeCell ref="H18:J18"/>
    <mergeCell ref="H19:J19"/>
    <mergeCell ref="H20:J20"/>
    <mergeCell ref="H21:J21"/>
    <mergeCell ref="H12:J12"/>
    <mergeCell ref="H13:J13"/>
    <mergeCell ref="H14:J14"/>
    <mergeCell ref="H15:J15"/>
    <mergeCell ref="H16:J16"/>
    <mergeCell ref="O4:P4"/>
    <mergeCell ref="Q10:Q11"/>
    <mergeCell ref="R10:R11"/>
    <mergeCell ref="K10:K11"/>
    <mergeCell ref="L10:L11"/>
    <mergeCell ref="M10:M11"/>
    <mergeCell ref="N10:N11"/>
    <mergeCell ref="O5:P5"/>
    <mergeCell ref="O6:P6"/>
    <mergeCell ref="O7:P7"/>
  </mergeCells>
  <phoneticPr fontId="4" type="noConversion"/>
  <conditionalFormatting sqref="E214:E1048576 E105:E154 E162:E208">
    <cfRule type="duplicateValues" dxfId="8327" priority="31853" stopIfTrue="1"/>
  </conditionalFormatting>
  <conditionalFormatting sqref="I4 I6">
    <cfRule type="cellIs" dxfId="8326" priority="31854" operator="equal">
      <formula>0</formula>
    </cfRule>
  </conditionalFormatting>
  <conditionalFormatting sqref="L214:L1048576 L115:L154 L162:L208">
    <cfRule type="cellIs" dxfId="8325" priority="31852" operator="greaterThan">
      <formula>$M$6</formula>
    </cfRule>
  </conditionalFormatting>
  <conditionalFormatting sqref="M4 K4:K6 M7:M8 K8">
    <cfRule type="cellIs" dxfId="8324" priority="31856" stopIfTrue="1" operator="equal">
      <formula>"="</formula>
    </cfRule>
  </conditionalFormatting>
  <conditionalFormatting sqref="J4:K8 M4:M8">
    <cfRule type="cellIs" dxfId="8323" priority="31855" operator="equal">
      <formula>0</formula>
    </cfRule>
  </conditionalFormatting>
  <conditionalFormatting sqref="T12:U20 T27:U41 U44 T97:U1000 T53:U54 U50:U52 T61:U69 T55:T60 U54:U56 U23:U28">
    <cfRule type="expression" dxfId="8322" priority="31860">
      <formula>SEARCH("P&amp;P",$E12)</formula>
    </cfRule>
  </conditionalFormatting>
  <conditionalFormatting sqref="U21:U25">
    <cfRule type="expression" dxfId="8321" priority="31777">
      <formula>SEARCH("P&amp;P",$E21)</formula>
    </cfRule>
  </conditionalFormatting>
  <conditionalFormatting sqref="T42:U43 U44">
    <cfRule type="expression" dxfId="8320" priority="31729">
      <formula>SEARCH("P&amp;P",$E42)</formula>
    </cfRule>
  </conditionalFormatting>
  <conditionalFormatting sqref="E209:E213">
    <cfRule type="duplicateValues" dxfId="8319" priority="30626" stopIfTrue="1"/>
  </conditionalFormatting>
  <conditionalFormatting sqref="L209:L213">
    <cfRule type="cellIs" dxfId="8318" priority="30625" operator="greaterThan">
      <formula>$M$6</formula>
    </cfRule>
  </conditionalFormatting>
  <conditionalFormatting sqref="E209:E213">
    <cfRule type="duplicateValues" dxfId="8317" priority="30624" stopIfTrue="1"/>
  </conditionalFormatting>
  <conditionalFormatting sqref="L209:L212">
    <cfRule type="cellIs" dxfId="8316" priority="30623" operator="greaterThan">
      <formula>$M$6</formula>
    </cfRule>
  </conditionalFormatting>
  <conditionalFormatting sqref="L209:L212">
    <cfRule type="cellIs" dxfId="8315" priority="30622" operator="greaterThan">
      <formula>$M$6</formula>
    </cfRule>
  </conditionalFormatting>
  <conditionalFormatting sqref="L209:L212">
    <cfRule type="cellIs" dxfId="8314" priority="30621" operator="greaterThan">
      <formula>$M$6</formula>
    </cfRule>
  </conditionalFormatting>
  <conditionalFormatting sqref="L209:L212">
    <cfRule type="cellIs" dxfId="8313" priority="30620" operator="greaterThan">
      <formula>$M$6</formula>
    </cfRule>
  </conditionalFormatting>
  <conditionalFormatting sqref="L209:L212">
    <cfRule type="cellIs" dxfId="8312" priority="30619" operator="greaterThan">
      <formula>$M$6</formula>
    </cfRule>
  </conditionalFormatting>
  <conditionalFormatting sqref="L210">
    <cfRule type="cellIs" dxfId="8311" priority="30618" operator="greaterThan">
      <formula>$M$6</formula>
    </cfRule>
  </conditionalFormatting>
  <conditionalFormatting sqref="L209:L212">
    <cfRule type="cellIs" dxfId="8310" priority="30617" operator="greaterThan">
      <formula>$M$6</formula>
    </cfRule>
  </conditionalFormatting>
  <conditionalFormatting sqref="L210">
    <cfRule type="cellIs" dxfId="8309" priority="30616" operator="greaterThan">
      <formula>$M$6</formula>
    </cfRule>
  </conditionalFormatting>
  <conditionalFormatting sqref="L210">
    <cfRule type="cellIs" dxfId="8308" priority="30615" operator="greaterThan">
      <formula>$M$6</formula>
    </cfRule>
  </conditionalFormatting>
  <conditionalFormatting sqref="L210">
    <cfRule type="cellIs" dxfId="8307" priority="30614" operator="greaterThan">
      <formula>$M$6</formula>
    </cfRule>
  </conditionalFormatting>
  <conditionalFormatting sqref="L210">
    <cfRule type="cellIs" dxfId="8306" priority="30613" operator="greaterThan">
      <formula>$M$6</formula>
    </cfRule>
  </conditionalFormatting>
  <conditionalFormatting sqref="L209:L212">
    <cfRule type="cellIs" dxfId="8305" priority="30612" operator="greaterThan">
      <formula>$M$6</formula>
    </cfRule>
  </conditionalFormatting>
  <conditionalFormatting sqref="L209:L212">
    <cfRule type="cellIs" dxfId="8304" priority="30611" operator="greaterThan">
      <formula>$M$6</formula>
    </cfRule>
  </conditionalFormatting>
  <conditionalFormatting sqref="L209:L212">
    <cfRule type="cellIs" dxfId="8303" priority="30610" operator="greaterThan">
      <formula>$M$6</formula>
    </cfRule>
  </conditionalFormatting>
  <conditionalFormatting sqref="L209:L212">
    <cfRule type="cellIs" dxfId="8302" priority="30609" operator="greaterThan">
      <formula>$M$6</formula>
    </cfRule>
  </conditionalFormatting>
  <conditionalFormatting sqref="L209:L212">
    <cfRule type="cellIs" dxfId="8301" priority="30608" operator="greaterThan">
      <formula>$M$6</formula>
    </cfRule>
  </conditionalFormatting>
  <conditionalFormatting sqref="L209:L212">
    <cfRule type="cellIs" dxfId="8300" priority="30607" operator="greaterThan">
      <formula>$M$6</formula>
    </cfRule>
  </conditionalFormatting>
  <conditionalFormatting sqref="L209:L212">
    <cfRule type="cellIs" dxfId="8299" priority="30606" operator="greaterThan">
      <formula>$M$6</formula>
    </cfRule>
  </conditionalFormatting>
  <conditionalFormatting sqref="L210">
    <cfRule type="cellIs" dxfId="8298" priority="30605" operator="greaterThan">
      <formula>$M$6</formula>
    </cfRule>
  </conditionalFormatting>
  <conditionalFormatting sqref="L209:L212">
    <cfRule type="cellIs" dxfId="8297" priority="30604" operator="greaterThan">
      <formula>$M$6</formula>
    </cfRule>
  </conditionalFormatting>
  <conditionalFormatting sqref="L210">
    <cfRule type="cellIs" dxfId="8296" priority="30603" operator="greaterThan">
      <formula>$M$6</formula>
    </cfRule>
  </conditionalFormatting>
  <conditionalFormatting sqref="L210">
    <cfRule type="cellIs" dxfId="8295" priority="30602" operator="greaterThan">
      <formula>$M$6</formula>
    </cfRule>
  </conditionalFormatting>
  <conditionalFormatting sqref="L210">
    <cfRule type="cellIs" dxfId="8294" priority="30601" operator="greaterThan">
      <formula>$M$6</formula>
    </cfRule>
  </conditionalFormatting>
  <conditionalFormatting sqref="L210">
    <cfRule type="cellIs" dxfId="8293" priority="30600" operator="greaterThan">
      <formula>$M$6</formula>
    </cfRule>
  </conditionalFormatting>
  <conditionalFormatting sqref="L209:L212">
    <cfRule type="cellIs" dxfId="8292" priority="30599" operator="greaterThan">
      <formula>$M$6</formula>
    </cfRule>
  </conditionalFormatting>
  <conditionalFormatting sqref="L209:L212">
    <cfRule type="cellIs" dxfId="8291" priority="30598" operator="greaterThan">
      <formula>$M$6</formula>
    </cfRule>
  </conditionalFormatting>
  <conditionalFormatting sqref="L209:L212">
    <cfRule type="cellIs" dxfId="8290" priority="30597" operator="greaterThan">
      <formula>$M$6</formula>
    </cfRule>
  </conditionalFormatting>
  <conditionalFormatting sqref="L209:L212">
    <cfRule type="cellIs" dxfId="8289" priority="30596" operator="greaterThan">
      <formula>$M$6</formula>
    </cfRule>
  </conditionalFormatting>
  <conditionalFormatting sqref="L210">
    <cfRule type="cellIs" dxfId="8288" priority="30595" operator="greaterThan">
      <formula>$M$6</formula>
    </cfRule>
  </conditionalFormatting>
  <conditionalFormatting sqref="L210">
    <cfRule type="cellIs" dxfId="8287" priority="30594" operator="greaterThan">
      <formula>$M$6</formula>
    </cfRule>
  </conditionalFormatting>
  <conditionalFormatting sqref="L209:L212">
    <cfRule type="cellIs" dxfId="8286" priority="30593" operator="greaterThan">
      <formula>$M$6</formula>
    </cfRule>
  </conditionalFormatting>
  <conditionalFormatting sqref="L209:L212">
    <cfRule type="cellIs" dxfId="8285" priority="30592" operator="greaterThan">
      <formula>$M$6</formula>
    </cfRule>
  </conditionalFormatting>
  <conditionalFormatting sqref="L209:L212">
    <cfRule type="cellIs" dxfId="8284" priority="30591" operator="greaterThan">
      <formula>$M$6</formula>
    </cfRule>
  </conditionalFormatting>
  <conditionalFormatting sqref="L209:L212">
    <cfRule type="cellIs" dxfId="8283" priority="30590" operator="greaterThan">
      <formula>$M$6</formula>
    </cfRule>
  </conditionalFormatting>
  <conditionalFormatting sqref="L210">
    <cfRule type="cellIs" dxfId="8282" priority="30589" operator="greaterThan">
      <formula>$M$6</formula>
    </cfRule>
  </conditionalFormatting>
  <conditionalFormatting sqref="L209:L212">
    <cfRule type="cellIs" dxfId="8281" priority="30588" operator="greaterThan">
      <formula>$M$6</formula>
    </cfRule>
  </conditionalFormatting>
  <conditionalFormatting sqref="L210">
    <cfRule type="cellIs" dxfId="8280" priority="30587" operator="greaterThan">
      <formula>$M$6</formula>
    </cfRule>
  </conditionalFormatting>
  <conditionalFormatting sqref="L210">
    <cfRule type="cellIs" dxfId="8279" priority="30586" operator="greaterThan">
      <formula>$M$6</formula>
    </cfRule>
  </conditionalFormatting>
  <conditionalFormatting sqref="L210">
    <cfRule type="cellIs" dxfId="8278" priority="30585" operator="greaterThan">
      <formula>$M$6</formula>
    </cfRule>
  </conditionalFormatting>
  <conditionalFormatting sqref="L210">
    <cfRule type="cellIs" dxfId="8277" priority="30584" operator="greaterThan">
      <formula>$M$6</formula>
    </cfRule>
  </conditionalFormatting>
  <conditionalFormatting sqref="L210">
    <cfRule type="cellIs" dxfId="8276" priority="30583" operator="greaterThan">
      <formula>$M$6</formula>
    </cfRule>
  </conditionalFormatting>
  <conditionalFormatting sqref="L211">
    <cfRule type="cellIs" dxfId="8275" priority="30582" operator="greaterThan">
      <formula>$M$6</formula>
    </cfRule>
  </conditionalFormatting>
  <conditionalFormatting sqref="L210">
    <cfRule type="cellIs" dxfId="8274" priority="30581" operator="greaterThan">
      <formula>$M$6</formula>
    </cfRule>
  </conditionalFormatting>
  <conditionalFormatting sqref="L211">
    <cfRule type="cellIs" dxfId="8273" priority="30580" operator="greaterThan">
      <formula>$M$6</formula>
    </cfRule>
  </conditionalFormatting>
  <conditionalFormatting sqref="L211">
    <cfRule type="cellIs" dxfId="8272" priority="30579" operator="greaterThan">
      <formula>$M$6</formula>
    </cfRule>
  </conditionalFormatting>
  <conditionalFormatting sqref="L211">
    <cfRule type="cellIs" dxfId="8271" priority="30578" operator="greaterThan">
      <formula>$M$6</formula>
    </cfRule>
  </conditionalFormatting>
  <conditionalFormatting sqref="L211">
    <cfRule type="cellIs" dxfId="8270" priority="30577" operator="greaterThan">
      <formula>$M$6</formula>
    </cfRule>
  </conditionalFormatting>
  <conditionalFormatting sqref="L210">
    <cfRule type="cellIs" dxfId="8269" priority="30576" operator="greaterThan">
      <formula>$M$6</formula>
    </cfRule>
  </conditionalFormatting>
  <conditionalFormatting sqref="L210">
    <cfRule type="cellIs" dxfId="8268" priority="30575" operator="greaterThan">
      <formula>$M$6</formula>
    </cfRule>
  </conditionalFormatting>
  <conditionalFormatting sqref="L210">
    <cfRule type="cellIs" dxfId="8267" priority="30574" operator="greaterThan">
      <formula>$M$6</formula>
    </cfRule>
  </conditionalFormatting>
  <conditionalFormatting sqref="L210">
    <cfRule type="cellIs" dxfId="8266" priority="30573" operator="greaterThan">
      <formula>$M$6</formula>
    </cfRule>
  </conditionalFormatting>
  <conditionalFormatting sqref="L210">
    <cfRule type="cellIs" dxfId="8265" priority="30572" operator="greaterThan">
      <formula>$M$6</formula>
    </cfRule>
  </conditionalFormatting>
  <conditionalFormatting sqref="L210">
    <cfRule type="cellIs" dxfId="8264" priority="30571" operator="greaterThan">
      <formula>$M$6</formula>
    </cfRule>
  </conditionalFormatting>
  <conditionalFormatting sqref="L210">
    <cfRule type="cellIs" dxfId="8263" priority="30570" operator="greaterThan">
      <formula>$M$6</formula>
    </cfRule>
  </conditionalFormatting>
  <conditionalFormatting sqref="L211">
    <cfRule type="cellIs" dxfId="8262" priority="30569" operator="greaterThan">
      <formula>$M$6</formula>
    </cfRule>
  </conditionalFormatting>
  <conditionalFormatting sqref="L210">
    <cfRule type="cellIs" dxfId="8261" priority="30568" operator="greaterThan">
      <formula>$M$6</formula>
    </cfRule>
  </conditionalFormatting>
  <conditionalFormatting sqref="L211">
    <cfRule type="cellIs" dxfId="8260" priority="30567" operator="greaterThan">
      <formula>$M$6</formula>
    </cfRule>
  </conditionalFormatting>
  <conditionalFormatting sqref="L211">
    <cfRule type="cellIs" dxfId="8259" priority="30566" operator="greaterThan">
      <formula>$M$6</formula>
    </cfRule>
  </conditionalFormatting>
  <conditionalFormatting sqref="L211">
    <cfRule type="cellIs" dxfId="8258" priority="30565" operator="greaterThan">
      <formula>$M$6</formula>
    </cfRule>
  </conditionalFormatting>
  <conditionalFormatting sqref="L211">
    <cfRule type="cellIs" dxfId="8257" priority="30564" operator="greaterThan">
      <formula>$M$6</formula>
    </cfRule>
  </conditionalFormatting>
  <conditionalFormatting sqref="L210">
    <cfRule type="cellIs" dxfId="8256" priority="30563" operator="greaterThan">
      <formula>$M$6</formula>
    </cfRule>
  </conditionalFormatting>
  <conditionalFormatting sqref="L210">
    <cfRule type="cellIs" dxfId="8255" priority="30562" operator="greaterThan">
      <formula>$M$6</formula>
    </cfRule>
  </conditionalFormatting>
  <conditionalFormatting sqref="L210">
    <cfRule type="cellIs" dxfId="8254" priority="30561" operator="greaterThan">
      <formula>$M$6</formula>
    </cfRule>
  </conditionalFormatting>
  <conditionalFormatting sqref="L210">
    <cfRule type="cellIs" dxfId="8253" priority="30560" operator="greaterThan">
      <formula>$M$6</formula>
    </cfRule>
  </conditionalFormatting>
  <conditionalFormatting sqref="L211">
    <cfRule type="cellIs" dxfId="8252" priority="30559" operator="greaterThan">
      <formula>$M$6</formula>
    </cfRule>
  </conditionalFormatting>
  <conditionalFormatting sqref="L211">
    <cfRule type="cellIs" dxfId="8251" priority="30558" operator="greaterThan">
      <formula>$M$6</formula>
    </cfRule>
  </conditionalFormatting>
  <conditionalFormatting sqref="L210">
    <cfRule type="cellIs" dxfId="8250" priority="30557" operator="greaterThan">
      <formula>$M$6</formula>
    </cfRule>
  </conditionalFormatting>
  <conditionalFormatting sqref="L210">
    <cfRule type="cellIs" dxfId="8249" priority="30556" operator="greaterThan">
      <formula>$M$6</formula>
    </cfRule>
  </conditionalFormatting>
  <conditionalFormatting sqref="L210">
    <cfRule type="cellIs" dxfId="8248" priority="30555" operator="greaterThan">
      <formula>$M$6</formula>
    </cfRule>
  </conditionalFormatting>
  <conditionalFormatting sqref="L210">
    <cfRule type="cellIs" dxfId="8247" priority="30554" operator="greaterThan">
      <formula>$M$6</formula>
    </cfRule>
  </conditionalFormatting>
  <conditionalFormatting sqref="L211">
    <cfRule type="cellIs" dxfId="8246" priority="30553" operator="greaterThan">
      <formula>$M$6</formula>
    </cfRule>
  </conditionalFormatting>
  <conditionalFormatting sqref="L210">
    <cfRule type="cellIs" dxfId="8245" priority="30552" operator="greaterThan">
      <formula>$M$6</formula>
    </cfRule>
  </conditionalFormatting>
  <conditionalFormatting sqref="L211">
    <cfRule type="cellIs" dxfId="8244" priority="30551" operator="greaterThan">
      <formula>$M$6</formula>
    </cfRule>
  </conditionalFormatting>
  <conditionalFormatting sqref="L211">
    <cfRule type="cellIs" dxfId="8243" priority="30550" operator="greaterThan">
      <formula>$M$6</formula>
    </cfRule>
  </conditionalFormatting>
  <conditionalFormatting sqref="L211">
    <cfRule type="cellIs" dxfId="8242" priority="30549" operator="greaterThan">
      <formula>$M$6</formula>
    </cfRule>
  </conditionalFormatting>
  <conditionalFormatting sqref="L211">
    <cfRule type="cellIs" dxfId="8241" priority="30548" operator="greaterThan">
      <formula>$M$6</formula>
    </cfRule>
  </conditionalFormatting>
  <conditionalFormatting sqref="L211">
    <cfRule type="cellIs" dxfId="8240" priority="30547" operator="greaterThan">
      <formula>$M$6</formula>
    </cfRule>
  </conditionalFormatting>
  <conditionalFormatting sqref="L211">
    <cfRule type="cellIs" dxfId="8239" priority="30546" operator="greaterThan">
      <formula>$M$6</formula>
    </cfRule>
  </conditionalFormatting>
  <conditionalFormatting sqref="L211">
    <cfRule type="cellIs" dxfId="8238" priority="30545" operator="greaterThan">
      <formula>$M$6</formula>
    </cfRule>
  </conditionalFormatting>
  <conditionalFormatting sqref="L211">
    <cfRule type="cellIs" dxfId="8237" priority="30544" operator="greaterThan">
      <formula>$M$6</formula>
    </cfRule>
  </conditionalFormatting>
  <conditionalFormatting sqref="L211">
    <cfRule type="cellIs" dxfId="8236" priority="30543" operator="greaterThan">
      <formula>$M$6</formula>
    </cfRule>
  </conditionalFormatting>
  <conditionalFormatting sqref="L211">
    <cfRule type="cellIs" dxfId="8235" priority="30542" operator="greaterThan">
      <formula>$M$6</formula>
    </cfRule>
  </conditionalFormatting>
  <conditionalFormatting sqref="L211">
    <cfRule type="cellIs" dxfId="8234" priority="30541" operator="greaterThan">
      <formula>$M$6</formula>
    </cfRule>
  </conditionalFormatting>
  <conditionalFormatting sqref="L211">
    <cfRule type="cellIs" dxfId="8233" priority="30540" operator="greaterThan">
      <formula>$M$6</formula>
    </cfRule>
  </conditionalFormatting>
  <conditionalFormatting sqref="L211">
    <cfRule type="cellIs" dxfId="8232" priority="30539" operator="greaterThan">
      <formula>$M$6</formula>
    </cfRule>
  </conditionalFormatting>
  <conditionalFormatting sqref="L211">
    <cfRule type="cellIs" dxfId="8231" priority="30538" operator="greaterThan">
      <formula>$M$6</formula>
    </cfRule>
  </conditionalFormatting>
  <conditionalFormatting sqref="L211">
    <cfRule type="cellIs" dxfId="8230" priority="30537" operator="greaterThan">
      <formula>$M$6</formula>
    </cfRule>
  </conditionalFormatting>
  <conditionalFormatting sqref="L211">
    <cfRule type="cellIs" dxfId="8229" priority="30536" operator="greaterThan">
      <formula>$M$6</formula>
    </cfRule>
  </conditionalFormatting>
  <conditionalFormatting sqref="L211">
    <cfRule type="cellIs" dxfId="8228" priority="30535" operator="greaterThan">
      <formula>$M$6</formula>
    </cfRule>
  </conditionalFormatting>
  <conditionalFormatting sqref="L211">
    <cfRule type="cellIs" dxfId="8227" priority="30534" operator="greaterThan">
      <formula>$M$6</formula>
    </cfRule>
  </conditionalFormatting>
  <conditionalFormatting sqref="L212">
    <cfRule type="cellIs" dxfId="8226" priority="30533" operator="greaterThan">
      <formula>$M$6</formula>
    </cfRule>
  </conditionalFormatting>
  <conditionalFormatting sqref="L211">
    <cfRule type="cellIs" dxfId="8225" priority="30532" operator="greaterThan">
      <formula>$M$6</formula>
    </cfRule>
  </conditionalFormatting>
  <conditionalFormatting sqref="L212">
    <cfRule type="cellIs" dxfId="8224" priority="30531" operator="greaterThan">
      <formula>$M$6</formula>
    </cfRule>
  </conditionalFormatting>
  <conditionalFormatting sqref="L212">
    <cfRule type="cellIs" dxfId="8223" priority="30530" operator="greaterThan">
      <formula>$M$6</formula>
    </cfRule>
  </conditionalFormatting>
  <conditionalFormatting sqref="L212">
    <cfRule type="cellIs" dxfId="8222" priority="30529" operator="greaterThan">
      <formula>$M$6</formula>
    </cfRule>
  </conditionalFormatting>
  <conditionalFormatting sqref="L212">
    <cfRule type="cellIs" dxfId="8221" priority="30528" operator="greaterThan">
      <formula>$M$6</formula>
    </cfRule>
  </conditionalFormatting>
  <conditionalFormatting sqref="L211">
    <cfRule type="cellIs" dxfId="8220" priority="30527" operator="greaterThan">
      <formula>$M$6</formula>
    </cfRule>
  </conditionalFormatting>
  <conditionalFormatting sqref="L211">
    <cfRule type="cellIs" dxfId="8219" priority="30526" operator="greaterThan">
      <formula>$M$6</formula>
    </cfRule>
  </conditionalFormatting>
  <conditionalFormatting sqref="L211">
    <cfRule type="cellIs" dxfId="8218" priority="30525" operator="greaterThan">
      <formula>$M$6</formula>
    </cfRule>
  </conditionalFormatting>
  <conditionalFormatting sqref="L211">
    <cfRule type="cellIs" dxfId="8217" priority="30524" operator="greaterThan">
      <formula>$M$6</formula>
    </cfRule>
  </conditionalFormatting>
  <conditionalFormatting sqref="L211">
    <cfRule type="cellIs" dxfId="8216" priority="30523" operator="greaterThan">
      <formula>$M$6</formula>
    </cfRule>
  </conditionalFormatting>
  <conditionalFormatting sqref="L211">
    <cfRule type="cellIs" dxfId="8215" priority="30522" operator="greaterThan">
      <formula>$M$6</formula>
    </cfRule>
  </conditionalFormatting>
  <conditionalFormatting sqref="L211">
    <cfRule type="cellIs" dxfId="8214" priority="30521" operator="greaterThan">
      <formula>$M$6</formula>
    </cfRule>
  </conditionalFormatting>
  <conditionalFormatting sqref="L212">
    <cfRule type="cellIs" dxfId="8213" priority="30520" operator="greaterThan">
      <formula>$M$6</formula>
    </cfRule>
  </conditionalFormatting>
  <conditionalFormatting sqref="L211">
    <cfRule type="cellIs" dxfId="8212" priority="30519" operator="greaterThan">
      <formula>$M$6</formula>
    </cfRule>
  </conditionalFormatting>
  <conditionalFormatting sqref="L212">
    <cfRule type="cellIs" dxfId="8211" priority="30518" operator="greaterThan">
      <formula>$M$6</formula>
    </cfRule>
  </conditionalFormatting>
  <conditionalFormatting sqref="L212">
    <cfRule type="cellIs" dxfId="8210" priority="30517" operator="greaterThan">
      <formula>$M$6</formula>
    </cfRule>
  </conditionalFormatting>
  <conditionalFormatting sqref="L212">
    <cfRule type="cellIs" dxfId="8209" priority="30516" operator="greaterThan">
      <formula>$M$6</formula>
    </cfRule>
  </conditionalFormatting>
  <conditionalFormatting sqref="L212">
    <cfRule type="cellIs" dxfId="8208" priority="30515" operator="greaterThan">
      <formula>$M$6</formula>
    </cfRule>
  </conditionalFormatting>
  <conditionalFormatting sqref="L211">
    <cfRule type="cellIs" dxfId="8207" priority="30514" operator="greaterThan">
      <formula>$M$6</formula>
    </cfRule>
  </conditionalFormatting>
  <conditionalFormatting sqref="L211">
    <cfRule type="cellIs" dxfId="8206" priority="30513" operator="greaterThan">
      <formula>$M$6</formula>
    </cfRule>
  </conditionalFormatting>
  <conditionalFormatting sqref="L211">
    <cfRule type="cellIs" dxfId="8205" priority="30512" operator="greaterThan">
      <formula>$M$6</formula>
    </cfRule>
  </conditionalFormatting>
  <conditionalFormatting sqref="L211">
    <cfRule type="cellIs" dxfId="8204" priority="30511" operator="greaterThan">
      <formula>$M$6</formula>
    </cfRule>
  </conditionalFormatting>
  <conditionalFormatting sqref="L212">
    <cfRule type="cellIs" dxfId="8203" priority="30510" operator="greaterThan">
      <formula>$M$6</formula>
    </cfRule>
  </conditionalFormatting>
  <conditionalFormatting sqref="L212">
    <cfRule type="cellIs" dxfId="8202" priority="30509" operator="greaterThan">
      <formula>$M$6</formula>
    </cfRule>
  </conditionalFormatting>
  <conditionalFormatting sqref="L211">
    <cfRule type="cellIs" dxfId="8201" priority="30508" operator="greaterThan">
      <formula>$M$6</formula>
    </cfRule>
  </conditionalFormatting>
  <conditionalFormatting sqref="L211">
    <cfRule type="cellIs" dxfId="8200" priority="30507" operator="greaterThan">
      <formula>$M$6</formula>
    </cfRule>
  </conditionalFormatting>
  <conditionalFormatting sqref="L211">
    <cfRule type="cellIs" dxfId="8199" priority="30506" operator="greaterThan">
      <formula>$M$6</formula>
    </cfRule>
  </conditionalFormatting>
  <conditionalFormatting sqref="L211">
    <cfRule type="cellIs" dxfId="8198" priority="30505" operator="greaterThan">
      <formula>$M$6</formula>
    </cfRule>
  </conditionalFormatting>
  <conditionalFormatting sqref="L212">
    <cfRule type="cellIs" dxfId="8197" priority="30504" operator="greaterThan">
      <formula>$M$6</formula>
    </cfRule>
  </conditionalFormatting>
  <conditionalFormatting sqref="L211">
    <cfRule type="cellIs" dxfId="8196" priority="30503" operator="greaterThan">
      <formula>$M$6</formula>
    </cfRule>
  </conditionalFormatting>
  <conditionalFormatting sqref="L212">
    <cfRule type="cellIs" dxfId="8195" priority="30502" operator="greaterThan">
      <formula>$M$6</formula>
    </cfRule>
  </conditionalFormatting>
  <conditionalFormatting sqref="L212">
    <cfRule type="cellIs" dxfId="8194" priority="30501" operator="greaterThan">
      <formula>$M$6</formula>
    </cfRule>
  </conditionalFormatting>
  <conditionalFormatting sqref="L212">
    <cfRule type="cellIs" dxfId="8193" priority="30500" operator="greaterThan">
      <formula>$M$6</formula>
    </cfRule>
  </conditionalFormatting>
  <conditionalFormatting sqref="L212">
    <cfRule type="cellIs" dxfId="8192" priority="30499" operator="greaterThan">
      <formula>$M$6</formula>
    </cfRule>
  </conditionalFormatting>
  <conditionalFormatting sqref="L212">
    <cfRule type="cellIs" dxfId="8191" priority="30498" operator="greaterThan">
      <formula>$M$6</formula>
    </cfRule>
  </conditionalFormatting>
  <conditionalFormatting sqref="L212">
    <cfRule type="cellIs" dxfId="8190" priority="30497" operator="greaterThan">
      <formula>$M$6</formula>
    </cfRule>
  </conditionalFormatting>
  <conditionalFormatting sqref="L212">
    <cfRule type="cellIs" dxfId="8189" priority="30496" operator="greaterThan">
      <formula>$M$6</formula>
    </cfRule>
  </conditionalFormatting>
  <conditionalFormatting sqref="L212">
    <cfRule type="cellIs" dxfId="8188" priority="30495" operator="greaterThan">
      <formula>$M$6</formula>
    </cfRule>
  </conditionalFormatting>
  <conditionalFormatting sqref="L212">
    <cfRule type="cellIs" dxfId="8187" priority="30494" operator="greaterThan">
      <formula>$M$6</formula>
    </cfRule>
  </conditionalFormatting>
  <conditionalFormatting sqref="L212">
    <cfRule type="cellIs" dxfId="8186" priority="30493" operator="greaterThan">
      <formula>$M$6</formula>
    </cfRule>
  </conditionalFormatting>
  <conditionalFormatting sqref="L212">
    <cfRule type="cellIs" dxfId="8185" priority="30492" operator="greaterThan">
      <formula>$M$6</formula>
    </cfRule>
  </conditionalFormatting>
  <conditionalFormatting sqref="L212">
    <cfRule type="cellIs" dxfId="8184" priority="30491" operator="greaterThan">
      <formula>$M$6</formula>
    </cfRule>
  </conditionalFormatting>
  <conditionalFormatting sqref="L212">
    <cfRule type="cellIs" dxfId="8183" priority="30490" operator="greaterThan">
      <formula>$M$6</formula>
    </cfRule>
  </conditionalFormatting>
  <conditionalFormatting sqref="L212">
    <cfRule type="cellIs" dxfId="8182" priority="30489" operator="greaterThan">
      <formula>$M$6</formula>
    </cfRule>
  </conditionalFormatting>
  <conditionalFormatting sqref="L212">
    <cfRule type="cellIs" dxfId="8181" priority="30488" operator="greaterThan">
      <formula>$M$6</formula>
    </cfRule>
  </conditionalFormatting>
  <conditionalFormatting sqref="L212">
    <cfRule type="cellIs" dxfId="8180" priority="30487" operator="greaterThan">
      <formula>$M$6</formula>
    </cfRule>
  </conditionalFormatting>
  <conditionalFormatting sqref="L212">
    <cfRule type="cellIs" dxfId="8179" priority="30486" operator="greaterThan">
      <formula>$M$6</formula>
    </cfRule>
  </conditionalFormatting>
  <conditionalFormatting sqref="L212">
    <cfRule type="cellIs" dxfId="8178" priority="30485" operator="greaterThan">
      <formula>$M$6</formula>
    </cfRule>
  </conditionalFormatting>
  <conditionalFormatting sqref="L212">
    <cfRule type="cellIs" dxfId="8177" priority="30484" operator="greaterThan">
      <formula>$M$6</formula>
    </cfRule>
  </conditionalFormatting>
  <conditionalFormatting sqref="L212">
    <cfRule type="cellIs" dxfId="8176" priority="30483" operator="greaterThan">
      <formula>$M$6</formula>
    </cfRule>
  </conditionalFormatting>
  <conditionalFormatting sqref="L212">
    <cfRule type="cellIs" dxfId="8175" priority="30482" operator="greaterThan">
      <formula>$M$6</formula>
    </cfRule>
  </conditionalFormatting>
  <conditionalFormatting sqref="L212">
    <cfRule type="cellIs" dxfId="8174" priority="30481" operator="greaterThan">
      <formula>$M$6</formula>
    </cfRule>
  </conditionalFormatting>
  <conditionalFormatting sqref="L212">
    <cfRule type="cellIs" dxfId="8173" priority="30480" operator="greaterThan">
      <formula>$M$6</formula>
    </cfRule>
  </conditionalFormatting>
  <conditionalFormatting sqref="L212">
    <cfRule type="cellIs" dxfId="8172" priority="30479" operator="greaterThan">
      <formula>$M$6</formula>
    </cfRule>
  </conditionalFormatting>
  <conditionalFormatting sqref="L212">
    <cfRule type="cellIs" dxfId="8171" priority="30478" operator="greaterThan">
      <formula>$M$6</formula>
    </cfRule>
  </conditionalFormatting>
  <conditionalFormatting sqref="L212">
    <cfRule type="cellIs" dxfId="8170" priority="30477" operator="greaterThan">
      <formula>$M$6</formula>
    </cfRule>
  </conditionalFormatting>
  <conditionalFormatting sqref="L212">
    <cfRule type="cellIs" dxfId="8169" priority="30476" operator="greaterThan">
      <formula>$M$6</formula>
    </cfRule>
  </conditionalFormatting>
  <conditionalFormatting sqref="L212">
    <cfRule type="cellIs" dxfId="8168" priority="30475" operator="greaterThan">
      <formula>$M$6</formula>
    </cfRule>
  </conditionalFormatting>
  <conditionalFormatting sqref="L212">
    <cfRule type="cellIs" dxfId="8167" priority="30474" operator="greaterThan">
      <formula>$M$6</formula>
    </cfRule>
  </conditionalFormatting>
  <conditionalFormatting sqref="L212">
    <cfRule type="cellIs" dxfId="8166" priority="30473" operator="greaterThan">
      <formula>$M$6</formula>
    </cfRule>
  </conditionalFormatting>
  <conditionalFormatting sqref="L212">
    <cfRule type="cellIs" dxfId="8165" priority="30472" operator="greaterThan">
      <formula>$M$6</formula>
    </cfRule>
  </conditionalFormatting>
  <conditionalFormatting sqref="L213">
    <cfRule type="cellIs" dxfId="8164" priority="30471" operator="greaterThan">
      <formula>$M$6</formula>
    </cfRule>
  </conditionalFormatting>
  <conditionalFormatting sqref="L212">
    <cfRule type="cellIs" dxfId="8163" priority="30470" operator="greaterThan">
      <formula>$M$6</formula>
    </cfRule>
  </conditionalFormatting>
  <conditionalFormatting sqref="L213">
    <cfRule type="cellIs" dxfId="8162" priority="30469" operator="greaterThan">
      <formula>$M$6</formula>
    </cfRule>
  </conditionalFormatting>
  <conditionalFormatting sqref="L213">
    <cfRule type="cellIs" dxfId="8161" priority="30468" operator="greaterThan">
      <formula>$M$6</formula>
    </cfRule>
  </conditionalFormatting>
  <conditionalFormatting sqref="L213">
    <cfRule type="cellIs" dxfId="8160" priority="30467" operator="greaterThan">
      <formula>$M$6</formula>
    </cfRule>
  </conditionalFormatting>
  <conditionalFormatting sqref="L213">
    <cfRule type="cellIs" dxfId="8159" priority="30466" operator="greaterThan">
      <formula>$M$6</formula>
    </cfRule>
  </conditionalFormatting>
  <conditionalFormatting sqref="L212">
    <cfRule type="cellIs" dxfId="8158" priority="30465" operator="greaterThan">
      <formula>$M$6</formula>
    </cfRule>
  </conditionalFormatting>
  <conditionalFormatting sqref="L212">
    <cfRule type="cellIs" dxfId="8157" priority="30464" operator="greaterThan">
      <formula>$M$6</formula>
    </cfRule>
  </conditionalFormatting>
  <conditionalFormatting sqref="L212">
    <cfRule type="cellIs" dxfId="8156" priority="30463" operator="greaterThan">
      <formula>$M$6</formula>
    </cfRule>
  </conditionalFormatting>
  <conditionalFormatting sqref="L212">
    <cfRule type="cellIs" dxfId="8155" priority="30462" operator="greaterThan">
      <formula>$M$6</formula>
    </cfRule>
  </conditionalFormatting>
  <conditionalFormatting sqref="L212">
    <cfRule type="cellIs" dxfId="8154" priority="30461" operator="greaterThan">
      <formula>$M$6</formula>
    </cfRule>
  </conditionalFormatting>
  <conditionalFormatting sqref="L212">
    <cfRule type="cellIs" dxfId="8153" priority="30460" operator="greaterThan">
      <formula>$M$6</formula>
    </cfRule>
  </conditionalFormatting>
  <conditionalFormatting sqref="L212">
    <cfRule type="cellIs" dxfId="8152" priority="30459" operator="greaterThan">
      <formula>$M$6</formula>
    </cfRule>
  </conditionalFormatting>
  <conditionalFormatting sqref="L213">
    <cfRule type="cellIs" dxfId="8151" priority="30458" operator="greaterThan">
      <formula>$M$6</formula>
    </cfRule>
  </conditionalFormatting>
  <conditionalFormatting sqref="L212">
    <cfRule type="cellIs" dxfId="8150" priority="30457" operator="greaterThan">
      <formula>$M$6</formula>
    </cfRule>
  </conditionalFormatting>
  <conditionalFormatting sqref="L213">
    <cfRule type="cellIs" dxfId="8149" priority="30456" operator="greaterThan">
      <formula>$M$6</formula>
    </cfRule>
  </conditionalFormatting>
  <conditionalFormatting sqref="L213">
    <cfRule type="cellIs" dxfId="8148" priority="30455" operator="greaterThan">
      <formula>$M$6</formula>
    </cfRule>
  </conditionalFormatting>
  <conditionalFormatting sqref="L213">
    <cfRule type="cellIs" dxfId="8147" priority="30454" operator="greaterThan">
      <formula>$M$6</formula>
    </cfRule>
  </conditionalFormatting>
  <conditionalFormatting sqref="L213">
    <cfRule type="cellIs" dxfId="8146" priority="30453" operator="greaterThan">
      <formula>$M$6</formula>
    </cfRule>
  </conditionalFormatting>
  <conditionalFormatting sqref="L212">
    <cfRule type="cellIs" dxfId="8145" priority="30452" operator="greaterThan">
      <formula>$M$6</formula>
    </cfRule>
  </conditionalFormatting>
  <conditionalFormatting sqref="L212">
    <cfRule type="cellIs" dxfId="8144" priority="30451" operator="greaterThan">
      <formula>$M$6</formula>
    </cfRule>
  </conditionalFormatting>
  <conditionalFormatting sqref="L212">
    <cfRule type="cellIs" dxfId="8143" priority="30450" operator="greaterThan">
      <formula>$M$6</formula>
    </cfRule>
  </conditionalFormatting>
  <conditionalFormatting sqref="L212">
    <cfRule type="cellIs" dxfId="8142" priority="30449" operator="greaterThan">
      <formula>$M$6</formula>
    </cfRule>
  </conditionalFormatting>
  <conditionalFormatting sqref="L213">
    <cfRule type="cellIs" dxfId="8141" priority="30448" operator="greaterThan">
      <formula>$M$6</formula>
    </cfRule>
  </conditionalFormatting>
  <conditionalFormatting sqref="L213">
    <cfRule type="cellIs" dxfId="8140" priority="30447" operator="greaterThan">
      <formula>$M$6</formula>
    </cfRule>
  </conditionalFormatting>
  <conditionalFormatting sqref="L212">
    <cfRule type="cellIs" dxfId="8139" priority="30446" operator="greaterThan">
      <formula>$M$6</formula>
    </cfRule>
  </conditionalFormatting>
  <conditionalFormatting sqref="L212">
    <cfRule type="cellIs" dxfId="8138" priority="30445" operator="greaterThan">
      <formula>$M$6</formula>
    </cfRule>
  </conditionalFormatting>
  <conditionalFormatting sqref="L212">
    <cfRule type="cellIs" dxfId="8137" priority="30444" operator="greaterThan">
      <formula>$M$6</formula>
    </cfRule>
  </conditionalFormatting>
  <conditionalFormatting sqref="L212">
    <cfRule type="cellIs" dxfId="8136" priority="30443" operator="greaterThan">
      <formula>$M$6</formula>
    </cfRule>
  </conditionalFormatting>
  <conditionalFormatting sqref="L213">
    <cfRule type="cellIs" dxfId="8135" priority="30442" operator="greaterThan">
      <formula>$M$6</formula>
    </cfRule>
  </conditionalFormatting>
  <conditionalFormatting sqref="L212">
    <cfRule type="cellIs" dxfId="8134" priority="30441" operator="greaterThan">
      <formula>$M$6</formula>
    </cfRule>
  </conditionalFormatting>
  <conditionalFormatting sqref="E105:E109">
    <cfRule type="duplicateValues" dxfId="8133" priority="30440" stopIfTrue="1"/>
  </conditionalFormatting>
  <conditionalFormatting sqref="L107:L109">
    <cfRule type="cellIs" dxfId="8132" priority="30439" operator="greaterThan">
      <formula>$M$6</formula>
    </cfRule>
  </conditionalFormatting>
  <conditionalFormatting sqref="E105:E109">
    <cfRule type="duplicateValues" dxfId="8131" priority="30430" stopIfTrue="1"/>
  </conditionalFormatting>
  <conditionalFormatting sqref="L107">
    <cfRule type="cellIs" dxfId="8130" priority="30398" operator="greaterThan">
      <formula>$M$6</formula>
    </cfRule>
  </conditionalFormatting>
  <conditionalFormatting sqref="L107">
    <cfRule type="cellIs" dxfId="8129" priority="30367" operator="greaterThan">
      <formula>$M$6</formula>
    </cfRule>
  </conditionalFormatting>
  <conditionalFormatting sqref="L107">
    <cfRule type="cellIs" dxfId="8128" priority="30350" operator="greaterThan">
      <formula>$M$6</formula>
    </cfRule>
  </conditionalFormatting>
  <conditionalFormatting sqref="L107">
    <cfRule type="cellIs" dxfId="8127" priority="30348" operator="greaterThan">
      <formula>$M$6</formula>
    </cfRule>
  </conditionalFormatting>
  <conditionalFormatting sqref="L108">
    <cfRule type="cellIs" dxfId="8126" priority="30346" operator="greaterThan">
      <formula>$M$6</formula>
    </cfRule>
  </conditionalFormatting>
  <conditionalFormatting sqref="L107">
    <cfRule type="cellIs" dxfId="8125" priority="30345" operator="greaterThan">
      <formula>$M$6</formula>
    </cfRule>
  </conditionalFormatting>
  <conditionalFormatting sqref="L108">
    <cfRule type="cellIs" dxfId="8124" priority="30319" operator="greaterThan">
      <formula>$M$6</formula>
    </cfRule>
  </conditionalFormatting>
  <conditionalFormatting sqref="L108">
    <cfRule type="cellIs" dxfId="8123" priority="30302" operator="greaterThan">
      <formula>$M$6</formula>
    </cfRule>
  </conditionalFormatting>
  <conditionalFormatting sqref="L108">
    <cfRule type="cellIs" dxfId="8122" priority="30300" operator="greaterThan">
      <formula>$M$6</formula>
    </cfRule>
  </conditionalFormatting>
  <conditionalFormatting sqref="E105">
    <cfRule type="duplicateValues" dxfId="8121" priority="30299" stopIfTrue="1"/>
  </conditionalFormatting>
  <conditionalFormatting sqref="L109">
    <cfRule type="cellIs" dxfId="8120" priority="30298" operator="greaterThan">
      <formula>$M$6</formula>
    </cfRule>
  </conditionalFormatting>
  <conditionalFormatting sqref="L108">
    <cfRule type="cellIs" dxfId="8119" priority="30297" operator="greaterThan">
      <formula>$M$6</formula>
    </cfRule>
  </conditionalFormatting>
  <conditionalFormatting sqref="L107">
    <cfRule type="cellIs" dxfId="8118" priority="30283" operator="greaterThan">
      <formula>$M$6</formula>
    </cfRule>
  </conditionalFormatting>
  <conditionalFormatting sqref="L107">
    <cfRule type="cellIs" dxfId="8117" priority="30282" operator="greaterThan">
      <formula>$M$6</formula>
    </cfRule>
  </conditionalFormatting>
  <conditionalFormatting sqref="E105">
    <cfRule type="duplicateValues" dxfId="8116" priority="30270" stopIfTrue="1"/>
  </conditionalFormatting>
  <conditionalFormatting sqref="L109">
    <cfRule type="cellIs" dxfId="8115" priority="30269" operator="greaterThan">
      <formula>$M$6</formula>
    </cfRule>
  </conditionalFormatting>
  <conditionalFormatting sqref="E105">
    <cfRule type="duplicateValues" dxfId="8114" priority="30253" stopIfTrue="1"/>
  </conditionalFormatting>
  <conditionalFormatting sqref="L109">
    <cfRule type="cellIs" dxfId="8113" priority="30252" operator="greaterThan">
      <formula>$M$6</formula>
    </cfRule>
  </conditionalFormatting>
  <conditionalFormatting sqref="E105">
    <cfRule type="duplicateValues" dxfId="8112" priority="30251" stopIfTrue="1"/>
  </conditionalFormatting>
  <conditionalFormatting sqref="L109">
    <cfRule type="cellIs" dxfId="8111" priority="30250" operator="greaterThan">
      <formula>$M$6</formula>
    </cfRule>
  </conditionalFormatting>
  <conditionalFormatting sqref="E106">
    <cfRule type="duplicateValues" dxfId="8110" priority="30249" stopIfTrue="1"/>
  </conditionalFormatting>
  <conditionalFormatting sqref="L109">
    <cfRule type="cellIs" dxfId="8109" priority="30248" operator="greaterThan">
      <formula>$M$6</formula>
    </cfRule>
  </conditionalFormatting>
  <conditionalFormatting sqref="L107">
    <cfRule type="cellIs" dxfId="8108" priority="30236" operator="greaterThan">
      <formula>$M$6</formula>
    </cfRule>
  </conditionalFormatting>
  <conditionalFormatting sqref="L107">
    <cfRule type="cellIs" dxfId="8107" priority="30235" operator="greaterThan">
      <formula>$M$6</formula>
    </cfRule>
  </conditionalFormatting>
  <conditionalFormatting sqref="L108">
    <cfRule type="cellIs" dxfId="8106" priority="30234" operator="greaterThan">
      <formula>$M$6</formula>
    </cfRule>
  </conditionalFormatting>
  <conditionalFormatting sqref="L108">
    <cfRule type="cellIs" dxfId="8105" priority="30233" operator="greaterThan">
      <formula>$M$6</formula>
    </cfRule>
  </conditionalFormatting>
  <conditionalFormatting sqref="L107">
    <cfRule type="cellIs" dxfId="8104" priority="30094" operator="greaterThan">
      <formula>$M$6</formula>
    </cfRule>
  </conditionalFormatting>
  <conditionalFormatting sqref="L107">
    <cfRule type="cellIs" dxfId="8103" priority="30066" operator="greaterThan">
      <formula>$M$6</formula>
    </cfRule>
  </conditionalFormatting>
  <conditionalFormatting sqref="L107">
    <cfRule type="cellIs" dxfId="8102" priority="30049" operator="greaterThan">
      <formula>$M$6</formula>
    </cfRule>
  </conditionalFormatting>
  <conditionalFormatting sqref="L107">
    <cfRule type="cellIs" dxfId="8101" priority="30047" operator="greaterThan">
      <formula>$M$6</formula>
    </cfRule>
  </conditionalFormatting>
  <conditionalFormatting sqref="L108">
    <cfRule type="cellIs" dxfId="8100" priority="30045" operator="greaterThan">
      <formula>$M$6</formula>
    </cfRule>
  </conditionalFormatting>
  <conditionalFormatting sqref="L107">
    <cfRule type="cellIs" dxfId="8099" priority="30044" operator="greaterThan">
      <formula>$M$6</formula>
    </cfRule>
  </conditionalFormatting>
  <conditionalFormatting sqref="L107">
    <cfRule type="cellIs" dxfId="8098" priority="30024" operator="greaterThan">
      <formula>$M$6</formula>
    </cfRule>
  </conditionalFormatting>
  <conditionalFormatting sqref="L107">
    <cfRule type="cellIs" dxfId="8097" priority="30016" operator="greaterThan">
      <formula>$M$6</formula>
    </cfRule>
  </conditionalFormatting>
  <conditionalFormatting sqref="L107">
    <cfRule type="cellIs" dxfId="8096" priority="30014" operator="greaterThan">
      <formula>$M$6</formula>
    </cfRule>
  </conditionalFormatting>
  <conditionalFormatting sqref="L108">
    <cfRule type="cellIs" dxfId="8095" priority="30012" operator="greaterThan">
      <formula>$M$6</formula>
    </cfRule>
  </conditionalFormatting>
  <conditionalFormatting sqref="L107">
    <cfRule type="cellIs" dxfId="8094" priority="30011" operator="greaterThan">
      <formula>$M$6</formula>
    </cfRule>
  </conditionalFormatting>
  <conditionalFormatting sqref="L108">
    <cfRule type="cellIs" dxfId="8093" priority="29988" operator="greaterThan">
      <formula>$M$6</formula>
    </cfRule>
  </conditionalFormatting>
  <conditionalFormatting sqref="L108">
    <cfRule type="cellIs" dxfId="8092" priority="29978" operator="greaterThan">
      <formula>$M$6</formula>
    </cfRule>
  </conditionalFormatting>
  <conditionalFormatting sqref="L108">
    <cfRule type="cellIs" dxfId="8091" priority="29976" operator="greaterThan">
      <formula>$M$6</formula>
    </cfRule>
  </conditionalFormatting>
  <conditionalFormatting sqref="E105">
    <cfRule type="duplicateValues" dxfId="8090" priority="29975" stopIfTrue="1"/>
  </conditionalFormatting>
  <conditionalFormatting sqref="L109">
    <cfRule type="cellIs" dxfId="8089" priority="29974" operator="greaterThan">
      <formula>$M$6</formula>
    </cfRule>
  </conditionalFormatting>
  <conditionalFormatting sqref="L108">
    <cfRule type="cellIs" dxfId="8088" priority="29973" operator="greaterThan">
      <formula>$M$6</formula>
    </cfRule>
  </conditionalFormatting>
  <conditionalFormatting sqref="L107">
    <cfRule type="cellIs" dxfId="8087" priority="29959" operator="greaterThan">
      <formula>$M$6</formula>
    </cfRule>
  </conditionalFormatting>
  <conditionalFormatting sqref="L107">
    <cfRule type="cellIs" dxfId="8086" priority="29958" operator="greaterThan">
      <formula>$M$6</formula>
    </cfRule>
  </conditionalFormatting>
  <conditionalFormatting sqref="E105">
    <cfRule type="duplicateValues" dxfId="8085" priority="29947" stopIfTrue="1"/>
  </conditionalFormatting>
  <conditionalFormatting sqref="L109">
    <cfRule type="cellIs" dxfId="8084" priority="29946" operator="greaterThan">
      <formula>$M$6</formula>
    </cfRule>
  </conditionalFormatting>
  <conditionalFormatting sqref="E105">
    <cfRule type="duplicateValues" dxfId="8083" priority="29937" stopIfTrue="1"/>
  </conditionalFormatting>
  <conditionalFormatting sqref="L109">
    <cfRule type="cellIs" dxfId="8082" priority="29936" operator="greaterThan">
      <formula>$M$6</formula>
    </cfRule>
  </conditionalFormatting>
  <conditionalFormatting sqref="E105">
    <cfRule type="duplicateValues" dxfId="8081" priority="29935" stopIfTrue="1"/>
  </conditionalFormatting>
  <conditionalFormatting sqref="L109">
    <cfRule type="cellIs" dxfId="8080" priority="29934" operator="greaterThan">
      <formula>$M$6</formula>
    </cfRule>
  </conditionalFormatting>
  <conditionalFormatting sqref="E106">
    <cfRule type="duplicateValues" dxfId="8079" priority="29933" stopIfTrue="1"/>
  </conditionalFormatting>
  <conditionalFormatting sqref="L109">
    <cfRule type="cellIs" dxfId="8078" priority="29932" operator="greaterThan">
      <formula>$M$6</formula>
    </cfRule>
  </conditionalFormatting>
  <conditionalFormatting sqref="L107">
    <cfRule type="cellIs" dxfId="8077" priority="29920" operator="greaterThan">
      <formula>$M$6</formula>
    </cfRule>
  </conditionalFormatting>
  <conditionalFormatting sqref="L107">
    <cfRule type="cellIs" dxfId="8076" priority="29919" operator="greaterThan">
      <formula>$M$6</formula>
    </cfRule>
  </conditionalFormatting>
  <conditionalFormatting sqref="L108">
    <cfRule type="cellIs" dxfId="8075" priority="29918" operator="greaterThan">
      <formula>$M$6</formula>
    </cfRule>
  </conditionalFormatting>
  <conditionalFormatting sqref="L108">
    <cfRule type="cellIs" dxfId="8074" priority="29917" operator="greaterThan">
      <formula>$M$6</formula>
    </cfRule>
  </conditionalFormatting>
  <conditionalFormatting sqref="E105">
    <cfRule type="duplicateValues" dxfId="8073" priority="29909" stopIfTrue="1"/>
  </conditionalFormatting>
  <conditionalFormatting sqref="E105">
    <cfRule type="duplicateValues" dxfId="8072" priority="29907" stopIfTrue="1"/>
  </conditionalFormatting>
  <conditionalFormatting sqref="E106">
    <cfRule type="duplicateValues" dxfId="8071" priority="29906" stopIfTrue="1"/>
  </conditionalFormatting>
  <conditionalFormatting sqref="E106">
    <cfRule type="duplicateValues" dxfId="8070" priority="29897" stopIfTrue="1"/>
  </conditionalFormatting>
  <conditionalFormatting sqref="E106">
    <cfRule type="duplicateValues" dxfId="8069" priority="29896" stopIfTrue="1"/>
  </conditionalFormatting>
  <conditionalFormatting sqref="E107">
    <cfRule type="duplicateValues" dxfId="8068" priority="29895" stopIfTrue="1"/>
  </conditionalFormatting>
  <conditionalFormatting sqref="E105">
    <cfRule type="duplicateValues" dxfId="8067" priority="29894" stopIfTrue="1"/>
  </conditionalFormatting>
  <conditionalFormatting sqref="L107">
    <cfRule type="cellIs" dxfId="8066" priority="29885" operator="greaterThan">
      <formula>$M$6</formula>
    </cfRule>
  </conditionalFormatting>
  <conditionalFormatting sqref="L107">
    <cfRule type="cellIs" dxfId="8065" priority="29884" operator="greaterThan">
      <formula>$M$6</formula>
    </cfRule>
  </conditionalFormatting>
  <conditionalFormatting sqref="L108">
    <cfRule type="cellIs" dxfId="8064" priority="29883" operator="greaterThan">
      <formula>$M$6</formula>
    </cfRule>
  </conditionalFormatting>
  <conditionalFormatting sqref="L108">
    <cfRule type="cellIs" dxfId="8063" priority="29882" operator="greaterThan">
      <formula>$M$6</formula>
    </cfRule>
  </conditionalFormatting>
  <conditionalFormatting sqref="L109">
    <cfRule type="cellIs" dxfId="8062" priority="29881" operator="greaterThan">
      <formula>$M$6</formula>
    </cfRule>
  </conditionalFormatting>
  <conditionalFormatting sqref="L109">
    <cfRule type="cellIs" dxfId="8061" priority="29880" operator="greaterThan">
      <formula>$M$6</formula>
    </cfRule>
  </conditionalFormatting>
  <conditionalFormatting sqref="L107">
    <cfRule type="cellIs" dxfId="8060" priority="29846" operator="greaterThan">
      <formula>$M$6</formula>
    </cfRule>
  </conditionalFormatting>
  <conditionalFormatting sqref="L107">
    <cfRule type="cellIs" dxfId="8059" priority="29826" operator="greaterThan">
      <formula>$M$6</formula>
    </cfRule>
  </conditionalFormatting>
  <conditionalFormatting sqref="L107">
    <cfRule type="cellIs" dxfId="8058" priority="29818" operator="greaterThan">
      <formula>$M$6</formula>
    </cfRule>
  </conditionalFormatting>
  <conditionalFormatting sqref="L107">
    <cfRule type="cellIs" dxfId="8057" priority="29816" operator="greaterThan">
      <formula>$M$6</formula>
    </cfRule>
  </conditionalFormatting>
  <conditionalFormatting sqref="L108">
    <cfRule type="cellIs" dxfId="8056" priority="29814" operator="greaterThan">
      <formula>$M$6</formula>
    </cfRule>
  </conditionalFormatting>
  <conditionalFormatting sqref="L107">
    <cfRule type="cellIs" dxfId="8055" priority="29813" operator="greaterThan">
      <formula>$M$6</formula>
    </cfRule>
  </conditionalFormatting>
  <conditionalFormatting sqref="L108">
    <cfRule type="cellIs" dxfId="8054" priority="29790" operator="greaterThan">
      <formula>$M$6</formula>
    </cfRule>
  </conditionalFormatting>
  <conditionalFormatting sqref="L108">
    <cfRule type="cellIs" dxfId="8053" priority="29780" operator="greaterThan">
      <formula>$M$6</formula>
    </cfRule>
  </conditionalFormatting>
  <conditionalFormatting sqref="L108">
    <cfRule type="cellIs" dxfId="8052" priority="29778" operator="greaterThan">
      <formula>$M$6</formula>
    </cfRule>
  </conditionalFormatting>
  <conditionalFormatting sqref="E105">
    <cfRule type="duplicateValues" dxfId="8051" priority="29777" stopIfTrue="1"/>
  </conditionalFormatting>
  <conditionalFormatting sqref="L109">
    <cfRule type="cellIs" dxfId="8050" priority="29776" operator="greaterThan">
      <formula>$M$6</formula>
    </cfRule>
  </conditionalFormatting>
  <conditionalFormatting sqref="L108">
    <cfRule type="cellIs" dxfId="8049" priority="29775" operator="greaterThan">
      <formula>$M$6</formula>
    </cfRule>
  </conditionalFormatting>
  <conditionalFormatting sqref="L107">
    <cfRule type="cellIs" dxfId="8048" priority="29761" operator="greaterThan">
      <formula>$M$6</formula>
    </cfRule>
  </conditionalFormatting>
  <conditionalFormatting sqref="L107">
    <cfRule type="cellIs" dxfId="8047" priority="29760" operator="greaterThan">
      <formula>$M$6</formula>
    </cfRule>
  </conditionalFormatting>
  <conditionalFormatting sqref="E106">
    <cfRule type="duplicateValues" dxfId="8046" priority="29759" stopIfTrue="1"/>
  </conditionalFormatting>
  <conditionalFormatting sqref="L108">
    <cfRule type="cellIs" dxfId="8045" priority="29758" operator="greaterThan">
      <formula>$M$6</formula>
    </cfRule>
  </conditionalFormatting>
  <conditionalFormatting sqref="L108">
    <cfRule type="cellIs" dxfId="8044" priority="29757" operator="greaterThan">
      <formula>$M$6</formula>
    </cfRule>
  </conditionalFormatting>
  <conditionalFormatting sqref="L108">
    <cfRule type="cellIs" dxfId="8043" priority="29756" operator="greaterThan">
      <formula>$M$6</formula>
    </cfRule>
  </conditionalFormatting>
  <conditionalFormatting sqref="L109">
    <cfRule type="cellIs" dxfId="8042" priority="29755" operator="greaterThan">
      <formula>$M$6</formula>
    </cfRule>
  </conditionalFormatting>
  <conditionalFormatting sqref="L108">
    <cfRule type="cellIs" dxfId="8041" priority="29754" operator="greaterThan">
      <formula>$M$6</formula>
    </cfRule>
  </conditionalFormatting>
  <conditionalFormatting sqref="L107">
    <cfRule type="cellIs" dxfId="8040" priority="29753" operator="greaterThan">
      <formula>$M$6</formula>
    </cfRule>
  </conditionalFormatting>
  <conditionalFormatting sqref="L107">
    <cfRule type="cellIs" dxfId="8039" priority="29752" operator="greaterThan">
      <formula>$M$6</formula>
    </cfRule>
  </conditionalFormatting>
  <conditionalFormatting sqref="L109">
    <cfRule type="cellIs" dxfId="8038" priority="29751" operator="greaterThan">
      <formula>$M$6</formula>
    </cfRule>
  </conditionalFormatting>
  <conditionalFormatting sqref="L109">
    <cfRule type="cellIs" dxfId="8037" priority="29750" operator="greaterThan">
      <formula>$M$6</formula>
    </cfRule>
  </conditionalFormatting>
  <conditionalFormatting sqref="L109">
    <cfRule type="cellIs" dxfId="8036" priority="29749" operator="greaterThan">
      <formula>$M$6</formula>
    </cfRule>
  </conditionalFormatting>
  <conditionalFormatting sqref="E106">
    <cfRule type="duplicateValues" dxfId="8035" priority="29748" stopIfTrue="1"/>
  </conditionalFormatting>
  <conditionalFormatting sqref="L109">
    <cfRule type="cellIs" dxfId="8034" priority="29747" operator="greaterThan">
      <formula>$M$6</formula>
    </cfRule>
  </conditionalFormatting>
  <conditionalFormatting sqref="L107">
    <cfRule type="cellIs" dxfId="8033" priority="29746" operator="greaterThan">
      <formula>$M$6</formula>
    </cfRule>
  </conditionalFormatting>
  <conditionalFormatting sqref="L107">
    <cfRule type="cellIs" dxfId="8032" priority="29745" operator="greaterThan">
      <formula>$M$6</formula>
    </cfRule>
  </conditionalFormatting>
  <conditionalFormatting sqref="L108">
    <cfRule type="cellIs" dxfId="8031" priority="29744" operator="greaterThan">
      <formula>$M$6</formula>
    </cfRule>
  </conditionalFormatting>
  <conditionalFormatting sqref="L108">
    <cfRule type="cellIs" dxfId="8030" priority="29743" operator="greaterThan">
      <formula>$M$6</formula>
    </cfRule>
  </conditionalFormatting>
  <conditionalFormatting sqref="E106">
    <cfRule type="duplicateValues" dxfId="8029" priority="29742" stopIfTrue="1"/>
  </conditionalFormatting>
  <conditionalFormatting sqref="E106">
    <cfRule type="duplicateValues" dxfId="8028" priority="29741" stopIfTrue="1"/>
  </conditionalFormatting>
  <conditionalFormatting sqref="E106">
    <cfRule type="duplicateValues" dxfId="8027" priority="29740" stopIfTrue="1"/>
  </conditionalFormatting>
  <conditionalFormatting sqref="E107">
    <cfRule type="duplicateValues" dxfId="8026" priority="29739" stopIfTrue="1"/>
  </conditionalFormatting>
  <conditionalFormatting sqref="L107">
    <cfRule type="cellIs" dxfId="8025" priority="29738" operator="greaterThan">
      <formula>$M$6</formula>
    </cfRule>
  </conditionalFormatting>
  <conditionalFormatting sqref="L107">
    <cfRule type="cellIs" dxfId="8024" priority="29737" operator="greaterThan">
      <formula>$M$6</formula>
    </cfRule>
  </conditionalFormatting>
  <conditionalFormatting sqref="L108">
    <cfRule type="cellIs" dxfId="8023" priority="29736" operator="greaterThan">
      <formula>$M$6</formula>
    </cfRule>
  </conditionalFormatting>
  <conditionalFormatting sqref="L108">
    <cfRule type="cellIs" dxfId="8022" priority="29735" operator="greaterThan">
      <formula>$M$6</formula>
    </cfRule>
  </conditionalFormatting>
  <conditionalFormatting sqref="L109">
    <cfRule type="cellIs" dxfId="8021" priority="29734" operator="greaterThan">
      <formula>$M$6</formula>
    </cfRule>
  </conditionalFormatting>
  <conditionalFormatting sqref="L109">
    <cfRule type="cellIs" dxfId="8020" priority="29733" operator="greaterThan">
      <formula>$M$6</formula>
    </cfRule>
  </conditionalFormatting>
  <conditionalFormatting sqref="E106">
    <cfRule type="duplicateValues" dxfId="8019" priority="29732" stopIfTrue="1"/>
  </conditionalFormatting>
  <conditionalFormatting sqref="E106">
    <cfRule type="duplicateValues" dxfId="8018" priority="29731" stopIfTrue="1"/>
  </conditionalFormatting>
  <conditionalFormatting sqref="E107">
    <cfRule type="duplicateValues" dxfId="8017" priority="29730" stopIfTrue="1"/>
  </conditionalFormatting>
  <conditionalFormatting sqref="E107">
    <cfRule type="duplicateValues" dxfId="8016" priority="29729" stopIfTrue="1"/>
  </conditionalFormatting>
  <conditionalFormatting sqref="E107">
    <cfRule type="duplicateValues" dxfId="8015" priority="29728" stopIfTrue="1"/>
  </conditionalFormatting>
  <conditionalFormatting sqref="E108">
    <cfRule type="duplicateValues" dxfId="8014" priority="29727" stopIfTrue="1"/>
  </conditionalFormatting>
  <conditionalFormatting sqref="E106">
    <cfRule type="duplicateValues" dxfId="8013" priority="29726" stopIfTrue="1"/>
  </conditionalFormatting>
  <conditionalFormatting sqref="L108">
    <cfRule type="cellIs" dxfId="8012" priority="29725" operator="greaterThan">
      <formula>$M$6</formula>
    </cfRule>
  </conditionalFormatting>
  <conditionalFormatting sqref="L108">
    <cfRule type="cellIs" dxfId="8011" priority="29724" operator="greaterThan">
      <formula>$M$6</formula>
    </cfRule>
  </conditionalFormatting>
  <conditionalFormatting sqref="L109">
    <cfRule type="cellIs" dxfId="8010" priority="29723" operator="greaterThan">
      <formula>$M$6</formula>
    </cfRule>
  </conditionalFormatting>
  <conditionalFormatting sqref="L109">
    <cfRule type="cellIs" dxfId="8009" priority="29722" operator="greaterThan">
      <formula>$M$6</formula>
    </cfRule>
  </conditionalFormatting>
  <conditionalFormatting sqref="L107">
    <cfRule type="cellIs" dxfId="8008" priority="29721" operator="greaterThan">
      <formula>$M$6</formula>
    </cfRule>
  </conditionalFormatting>
  <conditionalFormatting sqref="L107">
    <cfRule type="cellIs" dxfId="8007" priority="29720" operator="greaterThan">
      <formula>$M$6</formula>
    </cfRule>
  </conditionalFormatting>
  <conditionalFormatting sqref="L107">
    <cfRule type="cellIs" dxfId="8006" priority="29719" operator="greaterThan">
      <formula>$M$6</formula>
    </cfRule>
  </conditionalFormatting>
  <conditionalFormatting sqref="L107">
    <cfRule type="cellIs" dxfId="8005" priority="29718" operator="greaterThan">
      <formula>$M$6</formula>
    </cfRule>
  </conditionalFormatting>
  <conditionalFormatting sqref="L108">
    <cfRule type="cellIs" dxfId="8004" priority="29717" operator="greaterThan">
      <formula>$M$6</formula>
    </cfRule>
  </conditionalFormatting>
  <conditionalFormatting sqref="L107">
    <cfRule type="cellIs" dxfId="8003" priority="29716" operator="greaterThan">
      <formula>$M$6</formula>
    </cfRule>
  </conditionalFormatting>
  <conditionalFormatting sqref="L108">
    <cfRule type="cellIs" dxfId="8002" priority="29715" operator="greaterThan">
      <formula>$M$6</formula>
    </cfRule>
  </conditionalFormatting>
  <conditionalFormatting sqref="L108">
    <cfRule type="cellIs" dxfId="8001" priority="29714" operator="greaterThan">
      <formula>$M$6</formula>
    </cfRule>
  </conditionalFormatting>
  <conditionalFormatting sqref="L108">
    <cfRule type="cellIs" dxfId="8000" priority="29713" operator="greaterThan">
      <formula>$M$6</formula>
    </cfRule>
  </conditionalFormatting>
  <conditionalFormatting sqref="L109">
    <cfRule type="cellIs" dxfId="7999" priority="29712" operator="greaterThan">
      <formula>$M$6</formula>
    </cfRule>
  </conditionalFormatting>
  <conditionalFormatting sqref="L108">
    <cfRule type="cellIs" dxfId="7998" priority="29711" operator="greaterThan">
      <formula>$M$6</formula>
    </cfRule>
  </conditionalFormatting>
  <conditionalFormatting sqref="L107">
    <cfRule type="cellIs" dxfId="7997" priority="29710" operator="greaterThan">
      <formula>$M$6</formula>
    </cfRule>
  </conditionalFormatting>
  <conditionalFormatting sqref="L107">
    <cfRule type="cellIs" dxfId="7996" priority="29709" operator="greaterThan">
      <formula>$M$6</formula>
    </cfRule>
  </conditionalFormatting>
  <conditionalFormatting sqref="L109">
    <cfRule type="cellIs" dxfId="7995" priority="29708" operator="greaterThan">
      <formula>$M$6</formula>
    </cfRule>
  </conditionalFormatting>
  <conditionalFormatting sqref="L109">
    <cfRule type="cellIs" dxfId="7994" priority="29707" operator="greaterThan">
      <formula>$M$6</formula>
    </cfRule>
  </conditionalFormatting>
  <conditionalFormatting sqref="L109">
    <cfRule type="cellIs" dxfId="7993" priority="29706" operator="greaterThan">
      <formula>$M$6</formula>
    </cfRule>
  </conditionalFormatting>
  <conditionalFormatting sqref="E106">
    <cfRule type="duplicateValues" dxfId="7992" priority="29705" stopIfTrue="1"/>
  </conditionalFormatting>
  <conditionalFormatting sqref="L109">
    <cfRule type="cellIs" dxfId="7991" priority="29704" operator="greaterThan">
      <formula>$M$6</formula>
    </cfRule>
  </conditionalFormatting>
  <conditionalFormatting sqref="L107">
    <cfRule type="cellIs" dxfId="7990" priority="29703" operator="greaterThan">
      <formula>$M$6</formula>
    </cfRule>
  </conditionalFormatting>
  <conditionalFormatting sqref="L107">
    <cfRule type="cellIs" dxfId="7989" priority="29702" operator="greaterThan">
      <formula>$M$6</formula>
    </cfRule>
  </conditionalFormatting>
  <conditionalFormatting sqref="L108">
    <cfRule type="cellIs" dxfId="7988" priority="29701" operator="greaterThan">
      <formula>$M$6</formula>
    </cfRule>
  </conditionalFormatting>
  <conditionalFormatting sqref="L108">
    <cfRule type="cellIs" dxfId="7987" priority="29700" operator="greaterThan">
      <formula>$M$6</formula>
    </cfRule>
  </conditionalFormatting>
  <conditionalFormatting sqref="L109">
    <cfRule type="cellIs" dxfId="7986" priority="29699" operator="greaterThan">
      <formula>$M$6</formula>
    </cfRule>
  </conditionalFormatting>
  <conditionalFormatting sqref="L109">
    <cfRule type="cellIs" dxfId="7985" priority="29698" operator="greaterThan">
      <formula>$M$6</formula>
    </cfRule>
  </conditionalFormatting>
  <conditionalFormatting sqref="L109">
    <cfRule type="cellIs" dxfId="7984" priority="29697" operator="greaterThan">
      <formula>$M$6</formula>
    </cfRule>
  </conditionalFormatting>
  <conditionalFormatting sqref="E106">
    <cfRule type="duplicateValues" dxfId="7983" priority="29696" stopIfTrue="1"/>
  </conditionalFormatting>
  <conditionalFormatting sqref="L109">
    <cfRule type="cellIs" dxfId="7982" priority="29695" operator="greaterThan">
      <formula>$M$6</formula>
    </cfRule>
  </conditionalFormatting>
  <conditionalFormatting sqref="L107">
    <cfRule type="cellIs" dxfId="7981" priority="29694" operator="greaterThan">
      <formula>$M$6</formula>
    </cfRule>
  </conditionalFormatting>
  <conditionalFormatting sqref="L107">
    <cfRule type="cellIs" dxfId="7980" priority="29693" operator="greaterThan">
      <formula>$M$6</formula>
    </cfRule>
  </conditionalFormatting>
  <conditionalFormatting sqref="L108">
    <cfRule type="cellIs" dxfId="7979" priority="29692" operator="greaterThan">
      <formula>$M$6</formula>
    </cfRule>
  </conditionalFormatting>
  <conditionalFormatting sqref="L108">
    <cfRule type="cellIs" dxfId="7978" priority="29691" operator="greaterThan">
      <formula>$M$6</formula>
    </cfRule>
  </conditionalFormatting>
  <conditionalFormatting sqref="E106">
    <cfRule type="duplicateValues" dxfId="7977" priority="29690" stopIfTrue="1"/>
  </conditionalFormatting>
  <conditionalFormatting sqref="E106">
    <cfRule type="duplicateValues" dxfId="7976" priority="29689" stopIfTrue="1"/>
  </conditionalFormatting>
  <conditionalFormatting sqref="E106">
    <cfRule type="duplicateValues" dxfId="7975" priority="29688" stopIfTrue="1"/>
  </conditionalFormatting>
  <conditionalFormatting sqref="E107">
    <cfRule type="duplicateValues" dxfId="7974" priority="29687" stopIfTrue="1"/>
  </conditionalFormatting>
  <conditionalFormatting sqref="L107">
    <cfRule type="cellIs" dxfId="7973" priority="29686" operator="greaterThan">
      <formula>$M$6</formula>
    </cfRule>
  </conditionalFormatting>
  <conditionalFormatting sqref="L107">
    <cfRule type="cellIs" dxfId="7972" priority="29685" operator="greaterThan">
      <formula>$M$6</formula>
    </cfRule>
  </conditionalFormatting>
  <conditionalFormatting sqref="L108">
    <cfRule type="cellIs" dxfId="7971" priority="29684" operator="greaterThan">
      <formula>$M$6</formula>
    </cfRule>
  </conditionalFormatting>
  <conditionalFormatting sqref="L108">
    <cfRule type="cellIs" dxfId="7970" priority="29683" operator="greaterThan">
      <formula>$M$6</formula>
    </cfRule>
  </conditionalFormatting>
  <conditionalFormatting sqref="L109">
    <cfRule type="cellIs" dxfId="7969" priority="29682" operator="greaterThan">
      <formula>$M$6</formula>
    </cfRule>
  </conditionalFormatting>
  <conditionalFormatting sqref="L109">
    <cfRule type="cellIs" dxfId="7968" priority="29681" operator="greaterThan">
      <formula>$M$6</formula>
    </cfRule>
  </conditionalFormatting>
  <conditionalFormatting sqref="E106">
    <cfRule type="duplicateValues" dxfId="7967" priority="29680" stopIfTrue="1"/>
  </conditionalFormatting>
  <conditionalFormatting sqref="E106">
    <cfRule type="duplicateValues" dxfId="7966" priority="29679" stopIfTrue="1"/>
  </conditionalFormatting>
  <conditionalFormatting sqref="E107">
    <cfRule type="duplicateValues" dxfId="7965" priority="29678" stopIfTrue="1"/>
  </conditionalFormatting>
  <conditionalFormatting sqref="E107">
    <cfRule type="duplicateValues" dxfId="7964" priority="29677" stopIfTrue="1"/>
  </conditionalFormatting>
  <conditionalFormatting sqref="E107">
    <cfRule type="duplicateValues" dxfId="7963" priority="29676" stopIfTrue="1"/>
  </conditionalFormatting>
  <conditionalFormatting sqref="E108">
    <cfRule type="duplicateValues" dxfId="7962" priority="29675" stopIfTrue="1"/>
  </conditionalFormatting>
  <conditionalFormatting sqref="E106">
    <cfRule type="duplicateValues" dxfId="7961" priority="29674" stopIfTrue="1"/>
  </conditionalFormatting>
  <conditionalFormatting sqref="L108">
    <cfRule type="cellIs" dxfId="7960" priority="29673" operator="greaterThan">
      <formula>$M$6</formula>
    </cfRule>
  </conditionalFormatting>
  <conditionalFormatting sqref="L108">
    <cfRule type="cellIs" dxfId="7959" priority="29672" operator="greaterThan">
      <formula>$M$6</formula>
    </cfRule>
  </conditionalFormatting>
  <conditionalFormatting sqref="L109">
    <cfRule type="cellIs" dxfId="7958" priority="29671" operator="greaterThan">
      <formula>$M$6</formula>
    </cfRule>
  </conditionalFormatting>
  <conditionalFormatting sqref="L109">
    <cfRule type="cellIs" dxfId="7957" priority="29670" operator="greaterThan">
      <formula>$M$6</formula>
    </cfRule>
  </conditionalFormatting>
  <conditionalFormatting sqref="E107">
    <cfRule type="duplicateValues" dxfId="7956" priority="29669" stopIfTrue="1"/>
  </conditionalFormatting>
  <conditionalFormatting sqref="E107">
    <cfRule type="duplicateValues" dxfId="7955" priority="29668" stopIfTrue="1"/>
  </conditionalFormatting>
  <conditionalFormatting sqref="E108">
    <cfRule type="duplicateValues" dxfId="7954" priority="29667" stopIfTrue="1"/>
  </conditionalFormatting>
  <conditionalFormatting sqref="E106">
    <cfRule type="duplicateValues" dxfId="7953" priority="29666" stopIfTrue="1"/>
  </conditionalFormatting>
  <conditionalFormatting sqref="E108">
    <cfRule type="duplicateValues" dxfId="7952" priority="29665" stopIfTrue="1"/>
  </conditionalFormatting>
  <conditionalFormatting sqref="E108">
    <cfRule type="duplicateValues" dxfId="7951" priority="29664" stopIfTrue="1"/>
  </conditionalFormatting>
  <conditionalFormatting sqref="E109">
    <cfRule type="duplicateValues" dxfId="7950" priority="29663" stopIfTrue="1"/>
  </conditionalFormatting>
  <conditionalFormatting sqref="E107">
    <cfRule type="duplicateValues" dxfId="7949" priority="29662" stopIfTrue="1"/>
  </conditionalFormatting>
  <conditionalFormatting sqref="L107">
    <cfRule type="cellIs" dxfId="7948" priority="29661" operator="greaterThan">
      <formula>$M$6</formula>
    </cfRule>
  </conditionalFormatting>
  <conditionalFormatting sqref="L107">
    <cfRule type="cellIs" dxfId="7947" priority="29660" operator="greaterThan">
      <formula>$M$6</formula>
    </cfRule>
  </conditionalFormatting>
  <conditionalFormatting sqref="L109">
    <cfRule type="cellIs" dxfId="7946" priority="29659" operator="greaterThan">
      <formula>$M$6</formula>
    </cfRule>
  </conditionalFormatting>
  <conditionalFormatting sqref="L109">
    <cfRule type="cellIs" dxfId="7945" priority="29658" operator="greaterThan">
      <formula>$M$6</formula>
    </cfRule>
  </conditionalFormatting>
  <conditionalFormatting sqref="L107">
    <cfRule type="cellIs" dxfId="7944" priority="29657" operator="greaterThan">
      <formula>$M$6</formula>
    </cfRule>
  </conditionalFormatting>
  <conditionalFormatting sqref="L107">
    <cfRule type="cellIs" dxfId="7943" priority="29656" operator="greaterThan">
      <formula>$M$6</formula>
    </cfRule>
  </conditionalFormatting>
  <conditionalFormatting sqref="L107">
    <cfRule type="cellIs" dxfId="7942" priority="29655" operator="greaterThan">
      <formula>$M$6</formula>
    </cfRule>
  </conditionalFormatting>
  <conditionalFormatting sqref="L108">
    <cfRule type="cellIs" dxfId="7941" priority="29654" operator="greaterThan">
      <formula>$M$6</formula>
    </cfRule>
  </conditionalFormatting>
  <conditionalFormatting sqref="L107">
    <cfRule type="cellIs" dxfId="7940" priority="29653" operator="greaterThan">
      <formula>$M$6</formula>
    </cfRule>
  </conditionalFormatting>
  <conditionalFormatting sqref="L108">
    <cfRule type="cellIs" dxfId="7939" priority="29652" operator="greaterThan">
      <formula>$M$6</formula>
    </cfRule>
  </conditionalFormatting>
  <conditionalFormatting sqref="L108">
    <cfRule type="cellIs" dxfId="7938" priority="29651" operator="greaterThan">
      <formula>$M$6</formula>
    </cfRule>
  </conditionalFormatting>
  <conditionalFormatting sqref="L108">
    <cfRule type="cellIs" dxfId="7937" priority="29650" operator="greaterThan">
      <formula>$M$6</formula>
    </cfRule>
  </conditionalFormatting>
  <conditionalFormatting sqref="L109">
    <cfRule type="cellIs" dxfId="7936" priority="29649" operator="greaterThan">
      <formula>$M$6</formula>
    </cfRule>
  </conditionalFormatting>
  <conditionalFormatting sqref="L108">
    <cfRule type="cellIs" dxfId="7935" priority="29648" operator="greaterThan">
      <formula>$M$6</formula>
    </cfRule>
  </conditionalFormatting>
  <conditionalFormatting sqref="L107">
    <cfRule type="cellIs" dxfId="7934" priority="29647" operator="greaterThan">
      <formula>$M$6</formula>
    </cfRule>
  </conditionalFormatting>
  <conditionalFormatting sqref="L107">
    <cfRule type="cellIs" dxfId="7933" priority="29646" operator="greaterThan">
      <formula>$M$6</formula>
    </cfRule>
  </conditionalFormatting>
  <conditionalFormatting sqref="L109">
    <cfRule type="cellIs" dxfId="7932" priority="29645" operator="greaterThan">
      <formula>$M$6</formula>
    </cfRule>
  </conditionalFormatting>
  <conditionalFormatting sqref="L109">
    <cfRule type="cellIs" dxfId="7931" priority="29644" operator="greaterThan">
      <formula>$M$6</formula>
    </cfRule>
  </conditionalFormatting>
  <conditionalFormatting sqref="L109">
    <cfRule type="cellIs" dxfId="7930" priority="29643" operator="greaterThan">
      <formula>$M$6</formula>
    </cfRule>
  </conditionalFormatting>
  <conditionalFormatting sqref="E106">
    <cfRule type="duplicateValues" dxfId="7929" priority="29642" stopIfTrue="1"/>
  </conditionalFormatting>
  <conditionalFormatting sqref="L109">
    <cfRule type="cellIs" dxfId="7928" priority="29641" operator="greaterThan">
      <formula>$M$6</formula>
    </cfRule>
  </conditionalFormatting>
  <conditionalFormatting sqref="L107">
    <cfRule type="cellIs" dxfId="7927" priority="29640" operator="greaterThan">
      <formula>$M$6</formula>
    </cfRule>
  </conditionalFormatting>
  <conditionalFormatting sqref="L107">
    <cfRule type="cellIs" dxfId="7926" priority="29639" operator="greaterThan">
      <formula>$M$6</formula>
    </cfRule>
  </conditionalFormatting>
  <conditionalFormatting sqref="L108">
    <cfRule type="cellIs" dxfId="7925" priority="29638" operator="greaterThan">
      <formula>$M$6</formula>
    </cfRule>
  </conditionalFormatting>
  <conditionalFormatting sqref="L108">
    <cfRule type="cellIs" dxfId="7924" priority="29637" operator="greaterThan">
      <formula>$M$6</formula>
    </cfRule>
  </conditionalFormatting>
  <conditionalFormatting sqref="E106">
    <cfRule type="duplicateValues" dxfId="7923" priority="29636" stopIfTrue="1"/>
  </conditionalFormatting>
  <conditionalFormatting sqref="E106">
    <cfRule type="duplicateValues" dxfId="7922" priority="29635" stopIfTrue="1"/>
  </conditionalFormatting>
  <conditionalFormatting sqref="E106">
    <cfRule type="duplicateValues" dxfId="7921" priority="29634" stopIfTrue="1"/>
  </conditionalFormatting>
  <conditionalFormatting sqref="E107">
    <cfRule type="duplicateValues" dxfId="7920" priority="29633" stopIfTrue="1"/>
  </conditionalFormatting>
  <conditionalFormatting sqref="L107">
    <cfRule type="cellIs" dxfId="7919" priority="29632" operator="greaterThan">
      <formula>$M$6</formula>
    </cfRule>
  </conditionalFormatting>
  <conditionalFormatting sqref="L107">
    <cfRule type="cellIs" dxfId="7918" priority="29631" operator="greaterThan">
      <formula>$M$6</formula>
    </cfRule>
  </conditionalFormatting>
  <conditionalFormatting sqref="L108">
    <cfRule type="cellIs" dxfId="7917" priority="29630" operator="greaterThan">
      <formula>$M$6</formula>
    </cfRule>
  </conditionalFormatting>
  <conditionalFormatting sqref="L108">
    <cfRule type="cellIs" dxfId="7916" priority="29629" operator="greaterThan">
      <formula>$M$6</formula>
    </cfRule>
  </conditionalFormatting>
  <conditionalFormatting sqref="L109">
    <cfRule type="cellIs" dxfId="7915" priority="29628" operator="greaterThan">
      <formula>$M$6</formula>
    </cfRule>
  </conditionalFormatting>
  <conditionalFormatting sqref="L109">
    <cfRule type="cellIs" dxfId="7914" priority="29627" operator="greaterThan">
      <formula>$M$6</formula>
    </cfRule>
  </conditionalFormatting>
  <conditionalFormatting sqref="L105:L106">
    <cfRule type="cellIs" dxfId="7913" priority="29626" operator="greaterThan">
      <formula>$M$6</formula>
    </cfRule>
  </conditionalFormatting>
  <conditionalFormatting sqref="L105:L106">
    <cfRule type="cellIs" dxfId="7912" priority="29625" operator="greaterThan">
      <formula>$M$6</formula>
    </cfRule>
  </conditionalFormatting>
  <conditionalFormatting sqref="L105:L106">
    <cfRule type="cellIs" dxfId="7911" priority="29624" operator="greaterThan">
      <formula>$M$6</formula>
    </cfRule>
  </conditionalFormatting>
  <conditionalFormatting sqref="L105:L106">
    <cfRule type="cellIs" dxfId="7910" priority="29623" operator="greaterThan">
      <formula>$M$6</formula>
    </cfRule>
  </conditionalFormatting>
  <conditionalFormatting sqref="L105:L106">
    <cfRule type="cellIs" dxfId="7909" priority="29622" operator="greaterThan">
      <formula>$M$6</formula>
    </cfRule>
  </conditionalFormatting>
  <conditionalFormatting sqref="L105:L106">
    <cfRule type="cellIs" dxfId="7908" priority="29621" operator="greaterThan">
      <formula>$M$6</formula>
    </cfRule>
  </conditionalFormatting>
  <conditionalFormatting sqref="L105:L106">
    <cfRule type="cellIs" dxfId="7907" priority="29620" operator="greaterThan">
      <formula>$M$6</formula>
    </cfRule>
  </conditionalFormatting>
  <conditionalFormatting sqref="L105:L106">
    <cfRule type="cellIs" dxfId="7906" priority="29619" operator="greaterThan">
      <formula>$M$6</formula>
    </cfRule>
  </conditionalFormatting>
  <conditionalFormatting sqref="L105:L106">
    <cfRule type="cellIs" dxfId="7905" priority="29618" operator="greaterThan">
      <formula>$M$6</formula>
    </cfRule>
  </conditionalFormatting>
  <conditionalFormatting sqref="L105:L106">
    <cfRule type="cellIs" dxfId="7904" priority="29617" operator="greaterThan">
      <formula>$M$6</formula>
    </cfRule>
  </conditionalFormatting>
  <conditionalFormatting sqref="L105:L106">
    <cfRule type="cellIs" dxfId="7903" priority="29616" operator="greaterThan">
      <formula>$M$6</formula>
    </cfRule>
  </conditionalFormatting>
  <conditionalFormatting sqref="L105:L106">
    <cfRule type="cellIs" dxfId="7902" priority="29615" operator="greaterThan">
      <formula>$M$6</formula>
    </cfRule>
  </conditionalFormatting>
  <conditionalFormatting sqref="L105:L106">
    <cfRule type="cellIs" dxfId="7901" priority="29614" operator="greaterThan">
      <formula>$M$6</formula>
    </cfRule>
  </conditionalFormatting>
  <conditionalFormatting sqref="L105:L106">
    <cfRule type="cellIs" dxfId="7900" priority="29613" operator="greaterThan">
      <formula>$M$6</formula>
    </cfRule>
  </conditionalFormatting>
  <conditionalFormatting sqref="L105:L106">
    <cfRule type="cellIs" dxfId="7899" priority="29612" operator="greaterThan">
      <formula>$M$6</formula>
    </cfRule>
  </conditionalFormatting>
  <conditionalFormatting sqref="L105:L106">
    <cfRule type="cellIs" dxfId="7898" priority="29611" operator="greaterThan">
      <formula>$M$6</formula>
    </cfRule>
  </conditionalFormatting>
  <conditionalFormatting sqref="L105:L106">
    <cfRule type="cellIs" dxfId="7897" priority="29610" operator="greaterThan">
      <formula>$M$6</formula>
    </cfRule>
  </conditionalFormatting>
  <conditionalFormatting sqref="L105:L106">
    <cfRule type="cellIs" dxfId="7896" priority="29609" operator="greaterThan">
      <formula>$M$6</formula>
    </cfRule>
  </conditionalFormatting>
  <conditionalFormatting sqref="L105:L106">
    <cfRule type="cellIs" dxfId="7895" priority="29608" operator="greaterThan">
      <formula>$M$6</formula>
    </cfRule>
  </conditionalFormatting>
  <conditionalFormatting sqref="L105:L106">
    <cfRule type="cellIs" dxfId="7894" priority="29607" operator="greaterThan">
      <formula>$M$6</formula>
    </cfRule>
  </conditionalFormatting>
  <conditionalFormatting sqref="L105:L106">
    <cfRule type="cellIs" dxfId="7893" priority="29606" operator="greaterThan">
      <formula>$M$6</formula>
    </cfRule>
  </conditionalFormatting>
  <conditionalFormatting sqref="L105:L106">
    <cfRule type="cellIs" dxfId="7892" priority="29605" operator="greaterThan">
      <formula>$M$6</formula>
    </cfRule>
  </conditionalFormatting>
  <conditionalFormatting sqref="L105:L106">
    <cfRule type="cellIs" dxfId="7891" priority="29604" operator="greaterThan">
      <formula>$M$6</formula>
    </cfRule>
  </conditionalFormatting>
  <conditionalFormatting sqref="E110:E114">
    <cfRule type="duplicateValues" dxfId="7890" priority="29603" stopIfTrue="1"/>
  </conditionalFormatting>
  <conditionalFormatting sqref="L110:L114">
    <cfRule type="cellIs" dxfId="7889" priority="29602" operator="greaterThan">
      <formula>$M$6</formula>
    </cfRule>
  </conditionalFormatting>
  <conditionalFormatting sqref="E110:E114">
    <cfRule type="duplicateValues" dxfId="7888" priority="29601" stopIfTrue="1"/>
  </conditionalFormatting>
  <conditionalFormatting sqref="L110:L113">
    <cfRule type="cellIs" dxfId="7887" priority="29600" operator="greaterThan">
      <formula>$M$6</formula>
    </cfRule>
  </conditionalFormatting>
  <conditionalFormatting sqref="L110:L113">
    <cfRule type="cellIs" dxfId="7886" priority="29599" operator="greaterThan">
      <formula>$M$6</formula>
    </cfRule>
  </conditionalFormatting>
  <conditionalFormatting sqref="L110:L113">
    <cfRule type="cellIs" dxfId="7885" priority="29598" operator="greaterThan">
      <formula>$M$6</formula>
    </cfRule>
  </conditionalFormatting>
  <conditionalFormatting sqref="L110:L113">
    <cfRule type="cellIs" dxfId="7884" priority="29597" operator="greaterThan">
      <formula>$M$6</formula>
    </cfRule>
  </conditionalFormatting>
  <conditionalFormatting sqref="L110:L113">
    <cfRule type="cellIs" dxfId="7883" priority="29596" operator="greaterThan">
      <formula>$M$6</formula>
    </cfRule>
  </conditionalFormatting>
  <conditionalFormatting sqref="L111">
    <cfRule type="cellIs" dxfId="7882" priority="29595" operator="greaterThan">
      <formula>$M$6</formula>
    </cfRule>
  </conditionalFormatting>
  <conditionalFormatting sqref="L110:L113">
    <cfRule type="cellIs" dxfId="7881" priority="29594" operator="greaterThan">
      <formula>$M$6</formula>
    </cfRule>
  </conditionalFormatting>
  <conditionalFormatting sqref="L111">
    <cfRule type="cellIs" dxfId="7880" priority="29593" operator="greaterThan">
      <formula>$M$6</formula>
    </cfRule>
  </conditionalFormatting>
  <conditionalFormatting sqref="L111">
    <cfRule type="cellIs" dxfId="7879" priority="29592" operator="greaterThan">
      <formula>$M$6</formula>
    </cfRule>
  </conditionalFormatting>
  <conditionalFormatting sqref="L111">
    <cfRule type="cellIs" dxfId="7878" priority="29591" operator="greaterThan">
      <formula>$M$6</formula>
    </cfRule>
  </conditionalFormatting>
  <conditionalFormatting sqref="L111">
    <cfRule type="cellIs" dxfId="7877" priority="29590" operator="greaterThan">
      <formula>$M$6</formula>
    </cfRule>
  </conditionalFormatting>
  <conditionalFormatting sqref="L110:L113">
    <cfRule type="cellIs" dxfId="7876" priority="29589" operator="greaterThan">
      <formula>$M$6</formula>
    </cfRule>
  </conditionalFormatting>
  <conditionalFormatting sqref="L110:L113">
    <cfRule type="cellIs" dxfId="7875" priority="29588" operator="greaterThan">
      <formula>$M$6</formula>
    </cfRule>
  </conditionalFormatting>
  <conditionalFormatting sqref="L110:L113">
    <cfRule type="cellIs" dxfId="7874" priority="29587" operator="greaterThan">
      <formula>$M$6</formula>
    </cfRule>
  </conditionalFormatting>
  <conditionalFormatting sqref="L110:L113">
    <cfRule type="cellIs" dxfId="7873" priority="29586" operator="greaterThan">
      <formula>$M$6</formula>
    </cfRule>
  </conditionalFormatting>
  <conditionalFormatting sqref="L110:L113">
    <cfRule type="cellIs" dxfId="7872" priority="29585" operator="greaterThan">
      <formula>$M$6</formula>
    </cfRule>
  </conditionalFormatting>
  <conditionalFormatting sqref="L110:L113">
    <cfRule type="cellIs" dxfId="7871" priority="29584" operator="greaterThan">
      <formula>$M$6</formula>
    </cfRule>
  </conditionalFormatting>
  <conditionalFormatting sqref="L110:L113">
    <cfRule type="cellIs" dxfId="7870" priority="29583" operator="greaterThan">
      <formula>$M$6</formula>
    </cfRule>
  </conditionalFormatting>
  <conditionalFormatting sqref="L111">
    <cfRule type="cellIs" dxfId="7869" priority="29582" operator="greaterThan">
      <formula>$M$6</formula>
    </cfRule>
  </conditionalFormatting>
  <conditionalFormatting sqref="L110:L113">
    <cfRule type="cellIs" dxfId="7868" priority="29581" operator="greaterThan">
      <formula>$M$6</formula>
    </cfRule>
  </conditionalFormatting>
  <conditionalFormatting sqref="L111">
    <cfRule type="cellIs" dxfId="7867" priority="29580" operator="greaterThan">
      <formula>$M$6</formula>
    </cfRule>
  </conditionalFormatting>
  <conditionalFormatting sqref="L111">
    <cfRule type="cellIs" dxfId="7866" priority="29579" operator="greaterThan">
      <formula>$M$6</formula>
    </cfRule>
  </conditionalFormatting>
  <conditionalFormatting sqref="L111">
    <cfRule type="cellIs" dxfId="7865" priority="29578" operator="greaterThan">
      <formula>$M$6</formula>
    </cfRule>
  </conditionalFormatting>
  <conditionalFormatting sqref="L111">
    <cfRule type="cellIs" dxfId="7864" priority="29577" operator="greaterThan">
      <formula>$M$6</formula>
    </cfRule>
  </conditionalFormatting>
  <conditionalFormatting sqref="L110:L113">
    <cfRule type="cellIs" dxfId="7863" priority="29576" operator="greaterThan">
      <formula>$M$6</formula>
    </cfRule>
  </conditionalFormatting>
  <conditionalFormatting sqref="L110:L113">
    <cfRule type="cellIs" dxfId="7862" priority="29575" operator="greaterThan">
      <formula>$M$6</formula>
    </cfRule>
  </conditionalFormatting>
  <conditionalFormatting sqref="L110:L113">
    <cfRule type="cellIs" dxfId="7861" priority="29574" operator="greaterThan">
      <formula>$M$6</formula>
    </cfRule>
  </conditionalFormatting>
  <conditionalFormatting sqref="L110:L113">
    <cfRule type="cellIs" dxfId="7860" priority="29573" operator="greaterThan">
      <formula>$M$6</formula>
    </cfRule>
  </conditionalFormatting>
  <conditionalFormatting sqref="L111">
    <cfRule type="cellIs" dxfId="7859" priority="29572" operator="greaterThan">
      <formula>$M$6</formula>
    </cfRule>
  </conditionalFormatting>
  <conditionalFormatting sqref="L111">
    <cfRule type="cellIs" dxfId="7858" priority="29571" operator="greaterThan">
      <formula>$M$6</formula>
    </cfRule>
  </conditionalFormatting>
  <conditionalFormatting sqref="L110:L113">
    <cfRule type="cellIs" dxfId="7857" priority="29570" operator="greaterThan">
      <formula>$M$6</formula>
    </cfRule>
  </conditionalFormatting>
  <conditionalFormatting sqref="L110:L113">
    <cfRule type="cellIs" dxfId="7856" priority="29569" operator="greaterThan">
      <formula>$M$6</formula>
    </cfRule>
  </conditionalFormatting>
  <conditionalFormatting sqref="L110:L113">
    <cfRule type="cellIs" dxfId="7855" priority="29568" operator="greaterThan">
      <formula>$M$6</formula>
    </cfRule>
  </conditionalFormatting>
  <conditionalFormatting sqref="L110:L113">
    <cfRule type="cellIs" dxfId="7854" priority="29567" operator="greaterThan">
      <formula>$M$6</formula>
    </cfRule>
  </conditionalFormatting>
  <conditionalFormatting sqref="L111">
    <cfRule type="cellIs" dxfId="7853" priority="29566" operator="greaterThan">
      <formula>$M$6</formula>
    </cfRule>
  </conditionalFormatting>
  <conditionalFormatting sqref="L110:L113">
    <cfRule type="cellIs" dxfId="7852" priority="29565" operator="greaterThan">
      <formula>$M$6</formula>
    </cfRule>
  </conditionalFormatting>
  <conditionalFormatting sqref="L111">
    <cfRule type="cellIs" dxfId="7851" priority="29564" operator="greaterThan">
      <formula>$M$6</formula>
    </cfRule>
  </conditionalFormatting>
  <conditionalFormatting sqref="L111">
    <cfRule type="cellIs" dxfId="7850" priority="29563" operator="greaterThan">
      <formula>$M$6</formula>
    </cfRule>
  </conditionalFormatting>
  <conditionalFormatting sqref="L111">
    <cfRule type="cellIs" dxfId="7849" priority="29562" operator="greaterThan">
      <formula>$M$6</formula>
    </cfRule>
  </conditionalFormatting>
  <conditionalFormatting sqref="L111">
    <cfRule type="cellIs" dxfId="7848" priority="29561" operator="greaterThan">
      <formula>$M$6</formula>
    </cfRule>
  </conditionalFormatting>
  <conditionalFormatting sqref="L111">
    <cfRule type="cellIs" dxfId="7847" priority="29560" operator="greaterThan">
      <formula>$M$6</formula>
    </cfRule>
  </conditionalFormatting>
  <conditionalFormatting sqref="L112">
    <cfRule type="cellIs" dxfId="7846" priority="29559" operator="greaterThan">
      <formula>$M$6</formula>
    </cfRule>
  </conditionalFormatting>
  <conditionalFormatting sqref="L111">
    <cfRule type="cellIs" dxfId="7845" priority="29558" operator="greaterThan">
      <formula>$M$6</formula>
    </cfRule>
  </conditionalFormatting>
  <conditionalFormatting sqref="L112">
    <cfRule type="cellIs" dxfId="7844" priority="29557" operator="greaterThan">
      <formula>$M$6</formula>
    </cfRule>
  </conditionalFormatting>
  <conditionalFormatting sqref="L112">
    <cfRule type="cellIs" dxfId="7843" priority="29556" operator="greaterThan">
      <formula>$M$6</formula>
    </cfRule>
  </conditionalFormatting>
  <conditionalFormatting sqref="L112">
    <cfRule type="cellIs" dxfId="7842" priority="29555" operator="greaterThan">
      <formula>$M$6</formula>
    </cfRule>
  </conditionalFormatting>
  <conditionalFormatting sqref="L112">
    <cfRule type="cellIs" dxfId="7841" priority="29554" operator="greaterThan">
      <formula>$M$6</formula>
    </cfRule>
  </conditionalFormatting>
  <conditionalFormatting sqref="L111">
    <cfRule type="cellIs" dxfId="7840" priority="29553" operator="greaterThan">
      <formula>$M$6</formula>
    </cfRule>
  </conditionalFormatting>
  <conditionalFormatting sqref="L111">
    <cfRule type="cellIs" dxfId="7839" priority="29552" operator="greaterThan">
      <formula>$M$6</formula>
    </cfRule>
  </conditionalFormatting>
  <conditionalFormatting sqref="L111">
    <cfRule type="cellIs" dxfId="7838" priority="29551" operator="greaterThan">
      <formula>$M$6</formula>
    </cfRule>
  </conditionalFormatting>
  <conditionalFormatting sqref="L111">
    <cfRule type="cellIs" dxfId="7837" priority="29550" operator="greaterThan">
      <formula>$M$6</formula>
    </cfRule>
  </conditionalFormatting>
  <conditionalFormatting sqref="L111">
    <cfRule type="cellIs" dxfId="7836" priority="29549" operator="greaterThan">
      <formula>$M$6</formula>
    </cfRule>
  </conditionalFormatting>
  <conditionalFormatting sqref="L111">
    <cfRule type="cellIs" dxfId="7835" priority="29548" operator="greaterThan">
      <formula>$M$6</formula>
    </cfRule>
  </conditionalFormatting>
  <conditionalFormatting sqref="L111">
    <cfRule type="cellIs" dxfId="7834" priority="29547" operator="greaterThan">
      <formula>$M$6</formula>
    </cfRule>
  </conditionalFormatting>
  <conditionalFormatting sqref="L112">
    <cfRule type="cellIs" dxfId="7833" priority="29546" operator="greaterThan">
      <formula>$M$6</formula>
    </cfRule>
  </conditionalFormatting>
  <conditionalFormatting sqref="L111">
    <cfRule type="cellIs" dxfId="7832" priority="29545" operator="greaterThan">
      <formula>$M$6</formula>
    </cfRule>
  </conditionalFormatting>
  <conditionalFormatting sqref="L112">
    <cfRule type="cellIs" dxfId="7831" priority="29544" operator="greaterThan">
      <formula>$M$6</formula>
    </cfRule>
  </conditionalFormatting>
  <conditionalFormatting sqref="L112">
    <cfRule type="cellIs" dxfId="7830" priority="29543" operator="greaterThan">
      <formula>$M$6</formula>
    </cfRule>
  </conditionalFormatting>
  <conditionalFormatting sqref="L112">
    <cfRule type="cellIs" dxfId="7829" priority="29542" operator="greaterThan">
      <formula>$M$6</formula>
    </cfRule>
  </conditionalFormatting>
  <conditionalFormatting sqref="L112">
    <cfRule type="cellIs" dxfId="7828" priority="29541" operator="greaterThan">
      <formula>$M$6</formula>
    </cfRule>
  </conditionalFormatting>
  <conditionalFormatting sqref="L111">
    <cfRule type="cellIs" dxfId="7827" priority="29540" operator="greaterThan">
      <formula>$M$6</formula>
    </cfRule>
  </conditionalFormatting>
  <conditionalFormatting sqref="L111">
    <cfRule type="cellIs" dxfId="7826" priority="29539" operator="greaterThan">
      <formula>$M$6</formula>
    </cfRule>
  </conditionalFormatting>
  <conditionalFormatting sqref="L111">
    <cfRule type="cellIs" dxfId="7825" priority="29538" operator="greaterThan">
      <formula>$M$6</formula>
    </cfRule>
  </conditionalFormatting>
  <conditionalFormatting sqref="L111">
    <cfRule type="cellIs" dxfId="7824" priority="29537" operator="greaterThan">
      <formula>$M$6</formula>
    </cfRule>
  </conditionalFormatting>
  <conditionalFormatting sqref="L112">
    <cfRule type="cellIs" dxfId="7823" priority="29536" operator="greaterThan">
      <formula>$M$6</formula>
    </cfRule>
  </conditionalFormatting>
  <conditionalFormatting sqref="L112">
    <cfRule type="cellIs" dxfId="7822" priority="29535" operator="greaterThan">
      <formula>$M$6</formula>
    </cfRule>
  </conditionalFormatting>
  <conditionalFormatting sqref="L111">
    <cfRule type="cellIs" dxfId="7821" priority="29534" operator="greaterThan">
      <formula>$M$6</formula>
    </cfRule>
  </conditionalFormatting>
  <conditionalFormatting sqref="L111">
    <cfRule type="cellIs" dxfId="7820" priority="29533" operator="greaterThan">
      <formula>$M$6</formula>
    </cfRule>
  </conditionalFormatting>
  <conditionalFormatting sqref="L111">
    <cfRule type="cellIs" dxfId="7819" priority="29532" operator="greaterThan">
      <formula>$M$6</formula>
    </cfRule>
  </conditionalFormatting>
  <conditionalFormatting sqref="L111">
    <cfRule type="cellIs" dxfId="7818" priority="29531" operator="greaterThan">
      <formula>$M$6</formula>
    </cfRule>
  </conditionalFormatting>
  <conditionalFormatting sqref="L112">
    <cfRule type="cellIs" dxfId="7817" priority="29530" operator="greaterThan">
      <formula>$M$6</formula>
    </cfRule>
  </conditionalFormatting>
  <conditionalFormatting sqref="L111">
    <cfRule type="cellIs" dxfId="7816" priority="29529" operator="greaterThan">
      <formula>$M$6</formula>
    </cfRule>
  </conditionalFormatting>
  <conditionalFormatting sqref="L112">
    <cfRule type="cellIs" dxfId="7815" priority="29528" operator="greaterThan">
      <formula>$M$6</formula>
    </cfRule>
  </conditionalFormatting>
  <conditionalFormatting sqref="L112">
    <cfRule type="cellIs" dxfId="7814" priority="29527" operator="greaterThan">
      <formula>$M$6</formula>
    </cfRule>
  </conditionalFormatting>
  <conditionalFormatting sqref="L112">
    <cfRule type="cellIs" dxfId="7813" priority="29526" operator="greaterThan">
      <formula>$M$6</formula>
    </cfRule>
  </conditionalFormatting>
  <conditionalFormatting sqref="L112">
    <cfRule type="cellIs" dxfId="7812" priority="29525" operator="greaterThan">
      <formula>$M$6</formula>
    </cfRule>
  </conditionalFormatting>
  <conditionalFormatting sqref="L112">
    <cfRule type="cellIs" dxfId="7811" priority="29524" operator="greaterThan">
      <formula>$M$6</formula>
    </cfRule>
  </conditionalFormatting>
  <conditionalFormatting sqref="L112">
    <cfRule type="cellIs" dxfId="7810" priority="29523" operator="greaterThan">
      <formula>$M$6</formula>
    </cfRule>
  </conditionalFormatting>
  <conditionalFormatting sqref="L112">
    <cfRule type="cellIs" dxfId="7809" priority="29522" operator="greaterThan">
      <formula>$M$6</formula>
    </cfRule>
  </conditionalFormatting>
  <conditionalFormatting sqref="L112">
    <cfRule type="cellIs" dxfId="7808" priority="29521" operator="greaterThan">
      <formula>$M$6</formula>
    </cfRule>
  </conditionalFormatting>
  <conditionalFormatting sqref="L112">
    <cfRule type="cellIs" dxfId="7807" priority="29520" operator="greaterThan">
      <formula>$M$6</formula>
    </cfRule>
  </conditionalFormatting>
  <conditionalFormatting sqref="L112">
    <cfRule type="cellIs" dxfId="7806" priority="29519" operator="greaterThan">
      <formula>$M$6</formula>
    </cfRule>
  </conditionalFormatting>
  <conditionalFormatting sqref="L112">
    <cfRule type="cellIs" dxfId="7805" priority="29518" operator="greaterThan">
      <formula>$M$6</formula>
    </cfRule>
  </conditionalFormatting>
  <conditionalFormatting sqref="L112">
    <cfRule type="cellIs" dxfId="7804" priority="29517" operator="greaterThan">
      <formula>$M$6</formula>
    </cfRule>
  </conditionalFormatting>
  <conditionalFormatting sqref="L112">
    <cfRule type="cellIs" dxfId="7803" priority="29516" operator="greaterThan">
      <formula>$M$6</formula>
    </cfRule>
  </conditionalFormatting>
  <conditionalFormatting sqref="L112">
    <cfRule type="cellIs" dxfId="7802" priority="29515" operator="greaterThan">
      <formula>$M$6</formula>
    </cfRule>
  </conditionalFormatting>
  <conditionalFormatting sqref="L112">
    <cfRule type="cellIs" dxfId="7801" priority="29514" operator="greaterThan">
      <formula>$M$6</formula>
    </cfRule>
  </conditionalFormatting>
  <conditionalFormatting sqref="L112">
    <cfRule type="cellIs" dxfId="7800" priority="29513" operator="greaterThan">
      <formula>$M$6</formula>
    </cfRule>
  </conditionalFormatting>
  <conditionalFormatting sqref="L112">
    <cfRule type="cellIs" dxfId="7799" priority="29512" operator="greaterThan">
      <formula>$M$6</formula>
    </cfRule>
  </conditionalFormatting>
  <conditionalFormatting sqref="L112">
    <cfRule type="cellIs" dxfId="7798" priority="29511" operator="greaterThan">
      <formula>$M$6</formula>
    </cfRule>
  </conditionalFormatting>
  <conditionalFormatting sqref="L113">
    <cfRule type="cellIs" dxfId="7797" priority="29510" operator="greaterThan">
      <formula>$M$6</formula>
    </cfRule>
  </conditionalFormatting>
  <conditionalFormatting sqref="L112">
    <cfRule type="cellIs" dxfId="7796" priority="29509" operator="greaterThan">
      <formula>$M$6</formula>
    </cfRule>
  </conditionalFormatting>
  <conditionalFormatting sqref="L113">
    <cfRule type="cellIs" dxfId="7795" priority="29508" operator="greaterThan">
      <formula>$M$6</formula>
    </cfRule>
  </conditionalFormatting>
  <conditionalFormatting sqref="L113">
    <cfRule type="cellIs" dxfId="7794" priority="29507" operator="greaterThan">
      <formula>$M$6</formula>
    </cfRule>
  </conditionalFormatting>
  <conditionalFormatting sqref="L113">
    <cfRule type="cellIs" dxfId="7793" priority="29506" operator="greaterThan">
      <formula>$M$6</formula>
    </cfRule>
  </conditionalFormatting>
  <conditionalFormatting sqref="L113">
    <cfRule type="cellIs" dxfId="7792" priority="29505" operator="greaterThan">
      <formula>$M$6</formula>
    </cfRule>
  </conditionalFormatting>
  <conditionalFormatting sqref="L112">
    <cfRule type="cellIs" dxfId="7791" priority="29504" operator="greaterThan">
      <formula>$M$6</formula>
    </cfRule>
  </conditionalFormatting>
  <conditionalFormatting sqref="L112">
    <cfRule type="cellIs" dxfId="7790" priority="29503" operator="greaterThan">
      <formula>$M$6</formula>
    </cfRule>
  </conditionalFormatting>
  <conditionalFormatting sqref="L112">
    <cfRule type="cellIs" dxfId="7789" priority="29502" operator="greaterThan">
      <formula>$M$6</formula>
    </cfRule>
  </conditionalFormatting>
  <conditionalFormatting sqref="L112">
    <cfRule type="cellIs" dxfId="7788" priority="29501" operator="greaterThan">
      <formula>$M$6</formula>
    </cfRule>
  </conditionalFormatting>
  <conditionalFormatting sqref="L112">
    <cfRule type="cellIs" dxfId="7787" priority="29500" operator="greaterThan">
      <formula>$M$6</formula>
    </cfRule>
  </conditionalFormatting>
  <conditionalFormatting sqref="L112">
    <cfRule type="cellIs" dxfId="7786" priority="29499" operator="greaterThan">
      <formula>$M$6</formula>
    </cfRule>
  </conditionalFormatting>
  <conditionalFormatting sqref="L112">
    <cfRule type="cellIs" dxfId="7785" priority="29498" operator="greaterThan">
      <formula>$M$6</formula>
    </cfRule>
  </conditionalFormatting>
  <conditionalFormatting sqref="L113">
    <cfRule type="cellIs" dxfId="7784" priority="29497" operator="greaterThan">
      <formula>$M$6</formula>
    </cfRule>
  </conditionalFormatting>
  <conditionalFormatting sqref="L112">
    <cfRule type="cellIs" dxfId="7783" priority="29496" operator="greaterThan">
      <formula>$M$6</formula>
    </cfRule>
  </conditionalFormatting>
  <conditionalFormatting sqref="L113">
    <cfRule type="cellIs" dxfId="7782" priority="29495" operator="greaterThan">
      <formula>$M$6</formula>
    </cfRule>
  </conditionalFormatting>
  <conditionalFormatting sqref="L113">
    <cfRule type="cellIs" dxfId="7781" priority="29494" operator="greaterThan">
      <formula>$M$6</formula>
    </cfRule>
  </conditionalFormatting>
  <conditionalFormatting sqref="L113">
    <cfRule type="cellIs" dxfId="7780" priority="29493" operator="greaterThan">
      <formula>$M$6</formula>
    </cfRule>
  </conditionalFormatting>
  <conditionalFormatting sqref="L113">
    <cfRule type="cellIs" dxfId="7779" priority="29492" operator="greaterThan">
      <formula>$M$6</formula>
    </cfRule>
  </conditionalFormatting>
  <conditionalFormatting sqref="L112">
    <cfRule type="cellIs" dxfId="7778" priority="29491" operator="greaterThan">
      <formula>$M$6</formula>
    </cfRule>
  </conditionalFormatting>
  <conditionalFormatting sqref="L112">
    <cfRule type="cellIs" dxfId="7777" priority="29490" operator="greaterThan">
      <formula>$M$6</formula>
    </cfRule>
  </conditionalFormatting>
  <conditionalFormatting sqref="L112">
    <cfRule type="cellIs" dxfId="7776" priority="29489" operator="greaterThan">
      <formula>$M$6</formula>
    </cfRule>
  </conditionalFormatting>
  <conditionalFormatting sqref="L112">
    <cfRule type="cellIs" dxfId="7775" priority="29488" operator="greaterThan">
      <formula>$M$6</formula>
    </cfRule>
  </conditionalFormatting>
  <conditionalFormatting sqref="L113">
    <cfRule type="cellIs" dxfId="7774" priority="29487" operator="greaterThan">
      <formula>$M$6</formula>
    </cfRule>
  </conditionalFormatting>
  <conditionalFormatting sqref="L113">
    <cfRule type="cellIs" dxfId="7773" priority="29486" operator="greaterThan">
      <formula>$M$6</formula>
    </cfRule>
  </conditionalFormatting>
  <conditionalFormatting sqref="L112">
    <cfRule type="cellIs" dxfId="7772" priority="29485" operator="greaterThan">
      <formula>$M$6</formula>
    </cfRule>
  </conditionalFormatting>
  <conditionalFormatting sqref="L112">
    <cfRule type="cellIs" dxfId="7771" priority="29484" operator="greaterThan">
      <formula>$M$6</formula>
    </cfRule>
  </conditionalFormatting>
  <conditionalFormatting sqref="L112">
    <cfRule type="cellIs" dxfId="7770" priority="29483" operator="greaterThan">
      <formula>$M$6</formula>
    </cfRule>
  </conditionalFormatting>
  <conditionalFormatting sqref="L112">
    <cfRule type="cellIs" dxfId="7769" priority="29482" operator="greaterThan">
      <formula>$M$6</formula>
    </cfRule>
  </conditionalFormatting>
  <conditionalFormatting sqref="L113">
    <cfRule type="cellIs" dxfId="7768" priority="29481" operator="greaterThan">
      <formula>$M$6</formula>
    </cfRule>
  </conditionalFormatting>
  <conditionalFormatting sqref="L112">
    <cfRule type="cellIs" dxfId="7767" priority="29480" operator="greaterThan">
      <formula>$M$6</formula>
    </cfRule>
  </conditionalFormatting>
  <conditionalFormatting sqref="L113">
    <cfRule type="cellIs" dxfId="7766" priority="29479" operator="greaterThan">
      <formula>$M$6</formula>
    </cfRule>
  </conditionalFormatting>
  <conditionalFormatting sqref="L113">
    <cfRule type="cellIs" dxfId="7765" priority="29478" operator="greaterThan">
      <formula>$M$6</formula>
    </cfRule>
  </conditionalFormatting>
  <conditionalFormatting sqref="L113">
    <cfRule type="cellIs" dxfId="7764" priority="29477" operator="greaterThan">
      <formula>$M$6</formula>
    </cfRule>
  </conditionalFormatting>
  <conditionalFormatting sqref="L113">
    <cfRule type="cellIs" dxfId="7763" priority="29476" operator="greaterThan">
      <formula>$M$6</formula>
    </cfRule>
  </conditionalFormatting>
  <conditionalFormatting sqref="L113">
    <cfRule type="cellIs" dxfId="7762" priority="29475" operator="greaterThan">
      <formula>$M$6</formula>
    </cfRule>
  </conditionalFormatting>
  <conditionalFormatting sqref="L113">
    <cfRule type="cellIs" dxfId="7761" priority="29474" operator="greaterThan">
      <formula>$M$6</formula>
    </cfRule>
  </conditionalFormatting>
  <conditionalFormatting sqref="L113">
    <cfRule type="cellIs" dxfId="7760" priority="29473" operator="greaterThan">
      <formula>$M$6</formula>
    </cfRule>
  </conditionalFormatting>
  <conditionalFormatting sqref="L113">
    <cfRule type="cellIs" dxfId="7759" priority="29472" operator="greaterThan">
      <formula>$M$6</formula>
    </cfRule>
  </conditionalFormatting>
  <conditionalFormatting sqref="L113">
    <cfRule type="cellIs" dxfId="7758" priority="29471" operator="greaterThan">
      <formula>$M$6</formula>
    </cfRule>
  </conditionalFormatting>
  <conditionalFormatting sqref="L113">
    <cfRule type="cellIs" dxfId="7757" priority="29470" operator="greaterThan">
      <formula>$M$6</formula>
    </cfRule>
  </conditionalFormatting>
  <conditionalFormatting sqref="L113">
    <cfRule type="cellIs" dxfId="7756" priority="29469" operator="greaterThan">
      <formula>$M$6</formula>
    </cfRule>
  </conditionalFormatting>
  <conditionalFormatting sqref="L113">
    <cfRule type="cellIs" dxfId="7755" priority="29468" operator="greaterThan">
      <formula>$M$6</formula>
    </cfRule>
  </conditionalFormatting>
  <conditionalFormatting sqref="L113">
    <cfRule type="cellIs" dxfId="7754" priority="29467" operator="greaterThan">
      <formula>$M$6</formula>
    </cfRule>
  </conditionalFormatting>
  <conditionalFormatting sqref="L113">
    <cfRule type="cellIs" dxfId="7753" priority="29466" operator="greaterThan">
      <formula>$M$6</formula>
    </cfRule>
  </conditionalFormatting>
  <conditionalFormatting sqref="L113">
    <cfRule type="cellIs" dxfId="7752" priority="29465" operator="greaterThan">
      <formula>$M$6</formula>
    </cfRule>
  </conditionalFormatting>
  <conditionalFormatting sqref="L113">
    <cfRule type="cellIs" dxfId="7751" priority="29464" operator="greaterThan">
      <formula>$M$6</formula>
    </cfRule>
  </conditionalFormatting>
  <conditionalFormatting sqref="L113">
    <cfRule type="cellIs" dxfId="7750" priority="29463" operator="greaterThan">
      <formula>$M$6</formula>
    </cfRule>
  </conditionalFormatting>
  <conditionalFormatting sqref="L113">
    <cfRule type="cellIs" dxfId="7749" priority="29462" operator="greaterThan">
      <formula>$M$6</formula>
    </cfRule>
  </conditionalFormatting>
  <conditionalFormatting sqref="L113">
    <cfRule type="cellIs" dxfId="7748" priority="29461" operator="greaterThan">
      <formula>$M$6</formula>
    </cfRule>
  </conditionalFormatting>
  <conditionalFormatting sqref="L113">
    <cfRule type="cellIs" dxfId="7747" priority="29460" operator="greaterThan">
      <formula>$M$6</formula>
    </cfRule>
  </conditionalFormatting>
  <conditionalFormatting sqref="L113">
    <cfRule type="cellIs" dxfId="7746" priority="29459" operator="greaterThan">
      <formula>$M$6</formula>
    </cfRule>
  </conditionalFormatting>
  <conditionalFormatting sqref="L113">
    <cfRule type="cellIs" dxfId="7745" priority="29458" operator="greaterThan">
      <formula>$M$6</formula>
    </cfRule>
  </conditionalFormatting>
  <conditionalFormatting sqref="L113">
    <cfRule type="cellIs" dxfId="7744" priority="29457" operator="greaterThan">
      <formula>$M$6</formula>
    </cfRule>
  </conditionalFormatting>
  <conditionalFormatting sqref="L113">
    <cfRule type="cellIs" dxfId="7743" priority="29456" operator="greaterThan">
      <formula>$M$6</formula>
    </cfRule>
  </conditionalFormatting>
  <conditionalFormatting sqref="L113">
    <cfRule type="cellIs" dxfId="7742" priority="29455" operator="greaterThan">
      <formula>$M$6</formula>
    </cfRule>
  </conditionalFormatting>
  <conditionalFormatting sqref="L113">
    <cfRule type="cellIs" dxfId="7741" priority="29454" operator="greaterThan">
      <formula>$M$6</formula>
    </cfRule>
  </conditionalFormatting>
  <conditionalFormatting sqref="L113">
    <cfRule type="cellIs" dxfId="7740" priority="29453" operator="greaterThan">
      <formula>$M$6</formula>
    </cfRule>
  </conditionalFormatting>
  <conditionalFormatting sqref="L113">
    <cfRule type="cellIs" dxfId="7739" priority="29452" operator="greaterThan">
      <formula>$M$6</formula>
    </cfRule>
  </conditionalFormatting>
  <conditionalFormatting sqref="L113">
    <cfRule type="cellIs" dxfId="7738" priority="29451" operator="greaterThan">
      <formula>$M$6</formula>
    </cfRule>
  </conditionalFormatting>
  <conditionalFormatting sqref="L113">
    <cfRule type="cellIs" dxfId="7737" priority="29450" operator="greaterThan">
      <formula>$M$6</formula>
    </cfRule>
  </conditionalFormatting>
  <conditionalFormatting sqref="L113">
    <cfRule type="cellIs" dxfId="7736" priority="29449" operator="greaterThan">
      <formula>$M$6</formula>
    </cfRule>
  </conditionalFormatting>
  <conditionalFormatting sqref="L114">
    <cfRule type="cellIs" dxfId="7735" priority="29448" operator="greaterThan">
      <formula>$M$6</formula>
    </cfRule>
  </conditionalFormatting>
  <conditionalFormatting sqref="L113">
    <cfRule type="cellIs" dxfId="7734" priority="29447" operator="greaterThan">
      <formula>$M$6</formula>
    </cfRule>
  </conditionalFormatting>
  <conditionalFormatting sqref="L114">
    <cfRule type="cellIs" dxfId="7733" priority="29446" operator="greaterThan">
      <formula>$M$6</formula>
    </cfRule>
  </conditionalFormatting>
  <conditionalFormatting sqref="L114">
    <cfRule type="cellIs" dxfId="7732" priority="29445" operator="greaterThan">
      <formula>$M$6</formula>
    </cfRule>
  </conditionalFormatting>
  <conditionalFormatting sqref="L114">
    <cfRule type="cellIs" dxfId="7731" priority="29444" operator="greaterThan">
      <formula>$M$6</formula>
    </cfRule>
  </conditionalFormatting>
  <conditionalFormatting sqref="L114">
    <cfRule type="cellIs" dxfId="7730" priority="29443" operator="greaterThan">
      <formula>$M$6</formula>
    </cfRule>
  </conditionalFormatting>
  <conditionalFormatting sqref="L113">
    <cfRule type="cellIs" dxfId="7729" priority="29442" operator="greaterThan">
      <formula>$M$6</formula>
    </cfRule>
  </conditionalFormatting>
  <conditionalFormatting sqref="L113">
    <cfRule type="cellIs" dxfId="7728" priority="29441" operator="greaterThan">
      <formula>$M$6</formula>
    </cfRule>
  </conditionalFormatting>
  <conditionalFormatting sqref="L113">
    <cfRule type="cellIs" dxfId="7727" priority="29440" operator="greaterThan">
      <formula>$M$6</formula>
    </cfRule>
  </conditionalFormatting>
  <conditionalFormatting sqref="L113">
    <cfRule type="cellIs" dxfId="7726" priority="29439" operator="greaterThan">
      <formula>$M$6</formula>
    </cfRule>
  </conditionalFormatting>
  <conditionalFormatting sqref="L113">
    <cfRule type="cellIs" dxfId="7725" priority="29438" operator="greaterThan">
      <formula>$M$6</formula>
    </cfRule>
  </conditionalFormatting>
  <conditionalFormatting sqref="L113">
    <cfRule type="cellIs" dxfId="7724" priority="29437" operator="greaterThan">
      <formula>$M$6</formula>
    </cfRule>
  </conditionalFormatting>
  <conditionalFormatting sqref="L113">
    <cfRule type="cellIs" dxfId="7723" priority="29436" operator="greaterThan">
      <formula>$M$6</formula>
    </cfRule>
  </conditionalFormatting>
  <conditionalFormatting sqref="L114">
    <cfRule type="cellIs" dxfId="7722" priority="29435" operator="greaterThan">
      <formula>$M$6</formula>
    </cfRule>
  </conditionalFormatting>
  <conditionalFormatting sqref="L113">
    <cfRule type="cellIs" dxfId="7721" priority="29434" operator="greaterThan">
      <formula>$M$6</formula>
    </cfRule>
  </conditionalFormatting>
  <conditionalFormatting sqref="L114">
    <cfRule type="cellIs" dxfId="7720" priority="29433" operator="greaterThan">
      <formula>$M$6</formula>
    </cfRule>
  </conditionalFormatting>
  <conditionalFormatting sqref="L114">
    <cfRule type="cellIs" dxfId="7719" priority="29432" operator="greaterThan">
      <formula>$M$6</formula>
    </cfRule>
  </conditionalFormatting>
  <conditionalFormatting sqref="L114">
    <cfRule type="cellIs" dxfId="7718" priority="29431" operator="greaterThan">
      <formula>$M$6</formula>
    </cfRule>
  </conditionalFormatting>
  <conditionalFormatting sqref="L114">
    <cfRule type="cellIs" dxfId="7717" priority="29430" operator="greaterThan">
      <formula>$M$6</formula>
    </cfRule>
  </conditionalFormatting>
  <conditionalFormatting sqref="L113">
    <cfRule type="cellIs" dxfId="7716" priority="29429" operator="greaterThan">
      <formula>$M$6</formula>
    </cfRule>
  </conditionalFormatting>
  <conditionalFormatting sqref="L113">
    <cfRule type="cellIs" dxfId="7715" priority="29428" operator="greaterThan">
      <formula>$M$6</formula>
    </cfRule>
  </conditionalFormatting>
  <conditionalFormatting sqref="L113">
    <cfRule type="cellIs" dxfId="7714" priority="29427" operator="greaterThan">
      <formula>$M$6</formula>
    </cfRule>
  </conditionalFormatting>
  <conditionalFormatting sqref="L113">
    <cfRule type="cellIs" dxfId="7713" priority="29426" operator="greaterThan">
      <formula>$M$6</formula>
    </cfRule>
  </conditionalFormatting>
  <conditionalFormatting sqref="L114">
    <cfRule type="cellIs" dxfId="7712" priority="29425" operator="greaterThan">
      <formula>$M$6</formula>
    </cfRule>
  </conditionalFormatting>
  <conditionalFormatting sqref="L114">
    <cfRule type="cellIs" dxfId="7711" priority="29424" operator="greaterThan">
      <formula>$M$6</formula>
    </cfRule>
  </conditionalFormatting>
  <conditionalFormatting sqref="L113">
    <cfRule type="cellIs" dxfId="7710" priority="29423" operator="greaterThan">
      <formula>$M$6</formula>
    </cfRule>
  </conditionalFormatting>
  <conditionalFormatting sqref="L113">
    <cfRule type="cellIs" dxfId="7709" priority="29422" operator="greaterThan">
      <formula>$M$6</formula>
    </cfRule>
  </conditionalFormatting>
  <conditionalFormatting sqref="L113">
    <cfRule type="cellIs" dxfId="7708" priority="29421" operator="greaterThan">
      <formula>$M$6</formula>
    </cfRule>
  </conditionalFormatting>
  <conditionalFormatting sqref="L113">
    <cfRule type="cellIs" dxfId="7707" priority="29420" operator="greaterThan">
      <formula>$M$6</formula>
    </cfRule>
  </conditionalFormatting>
  <conditionalFormatting sqref="L114">
    <cfRule type="cellIs" dxfId="7706" priority="29419" operator="greaterThan">
      <formula>$M$6</formula>
    </cfRule>
  </conditionalFormatting>
  <conditionalFormatting sqref="L113">
    <cfRule type="cellIs" dxfId="7705" priority="29418" operator="greaterThan">
      <formula>$M$6</formula>
    </cfRule>
  </conditionalFormatting>
  <conditionalFormatting sqref="T74:U90 U73 T93:U96">
    <cfRule type="expression" dxfId="7704" priority="29417">
      <formula>SEARCH("P&amp;P",$E73)</formula>
    </cfRule>
  </conditionalFormatting>
  <conditionalFormatting sqref="T70:U72 T73">
    <cfRule type="expression" dxfId="7703" priority="29416">
      <formula>SEARCH("P&amp;P",$E70)</formula>
    </cfRule>
  </conditionalFormatting>
  <conditionalFormatting sqref="T91:U96">
    <cfRule type="expression" dxfId="7702" priority="29415">
      <formula>SEARCH("P&amp;P",$E91)</formula>
    </cfRule>
  </conditionalFormatting>
  <conditionalFormatting sqref="I7">
    <cfRule type="cellIs" dxfId="7701" priority="29410" operator="equal">
      <formula>0</formula>
    </cfRule>
  </conditionalFormatting>
  <conditionalFormatting sqref="E12:E24">
    <cfRule type="duplicateValues" dxfId="7700" priority="29409" stopIfTrue="1"/>
  </conditionalFormatting>
  <conditionalFormatting sqref="E18:E24">
    <cfRule type="duplicateValues" dxfId="7699" priority="29408" stopIfTrue="1"/>
  </conditionalFormatting>
  <conditionalFormatting sqref="Q4:Q7">
    <cfRule type="cellIs" dxfId="7698" priority="28829" stopIfTrue="1" operator="equal">
      <formula>"="</formula>
    </cfRule>
  </conditionalFormatting>
  <conditionalFormatting sqref="Q4:Q7">
    <cfRule type="cellIs" dxfId="7697" priority="28828" operator="equal">
      <formula>0</formula>
    </cfRule>
  </conditionalFormatting>
  <conditionalFormatting sqref="G4:G7">
    <cfRule type="cellIs" dxfId="7696" priority="28677" operator="equal">
      <formula>0</formula>
    </cfRule>
  </conditionalFormatting>
  <conditionalFormatting sqref="U44:U47">
    <cfRule type="expression" dxfId="7695" priority="24385">
      <formula>$V44="NA"</formula>
    </cfRule>
    <cfRule type="expression" dxfId="7694" priority="24386">
      <formula>$V44=""</formula>
    </cfRule>
  </conditionalFormatting>
  <conditionalFormatting sqref="U44:U47">
    <cfRule type="expression" dxfId="7693" priority="24384">
      <formula>$V44="CPH"</formula>
    </cfRule>
  </conditionalFormatting>
  <conditionalFormatting sqref="L160:L161">
    <cfRule type="cellIs" dxfId="7692" priority="23962" operator="greaterThan">
      <formula>$M$6</formula>
    </cfRule>
  </conditionalFormatting>
  <conditionalFormatting sqref="L160:L161">
    <cfRule type="cellIs" dxfId="7691" priority="23961" operator="greaterThan">
      <formula>$M$6</formula>
    </cfRule>
  </conditionalFormatting>
  <conditionalFormatting sqref="L160:L161">
    <cfRule type="cellIs" dxfId="7690" priority="23960" operator="greaterThan">
      <formula>$M$6</formula>
    </cfRule>
  </conditionalFormatting>
  <conditionalFormatting sqref="L160">
    <cfRule type="cellIs" dxfId="7689" priority="23959" operator="greaterThan">
      <formula>$M$6</formula>
    </cfRule>
  </conditionalFormatting>
  <conditionalFormatting sqref="L160">
    <cfRule type="cellIs" dxfId="7688" priority="23958" operator="greaterThan">
      <formula>$M$6</formula>
    </cfRule>
  </conditionalFormatting>
  <conditionalFormatting sqref="L160">
    <cfRule type="cellIs" dxfId="7687" priority="23957" operator="greaterThan">
      <formula>$M$6</formula>
    </cfRule>
  </conditionalFormatting>
  <conditionalFormatting sqref="L160">
    <cfRule type="cellIs" dxfId="7686" priority="23956" operator="greaterThan">
      <formula>$M$6</formula>
    </cfRule>
  </conditionalFormatting>
  <conditionalFormatting sqref="L160">
    <cfRule type="cellIs" dxfId="7685" priority="23955" operator="greaterThan">
      <formula>$M$6</formula>
    </cfRule>
  </conditionalFormatting>
  <conditionalFormatting sqref="L160">
    <cfRule type="cellIs" dxfId="7684" priority="23954" operator="greaterThan">
      <formula>$M$6</formula>
    </cfRule>
  </conditionalFormatting>
  <conditionalFormatting sqref="L160">
    <cfRule type="cellIs" dxfId="7683" priority="23953" operator="greaterThan">
      <formula>$M$6</formula>
    </cfRule>
  </conditionalFormatting>
  <conditionalFormatting sqref="L160">
    <cfRule type="cellIs" dxfId="7682" priority="23952" operator="greaterThan">
      <formula>$M$6</formula>
    </cfRule>
  </conditionalFormatting>
  <conditionalFormatting sqref="L160">
    <cfRule type="cellIs" dxfId="7681" priority="23951" operator="greaterThan">
      <formula>$M$6</formula>
    </cfRule>
  </conditionalFormatting>
  <conditionalFormatting sqref="L160">
    <cfRule type="cellIs" dxfId="7680" priority="23950" operator="greaterThan">
      <formula>$M$6</formula>
    </cfRule>
  </conditionalFormatting>
  <conditionalFormatting sqref="L160">
    <cfRule type="cellIs" dxfId="7679" priority="23949" operator="greaterThan">
      <formula>$M$6</formula>
    </cfRule>
  </conditionalFormatting>
  <conditionalFormatting sqref="E155:E161">
    <cfRule type="duplicateValues" dxfId="7678" priority="23948" stopIfTrue="1"/>
  </conditionalFormatting>
  <conditionalFormatting sqref="E155:E161">
    <cfRule type="duplicateValues" dxfId="7677" priority="23947" stopIfTrue="1"/>
  </conditionalFormatting>
  <conditionalFormatting sqref="E155:E161">
    <cfRule type="duplicateValues" dxfId="7676" priority="23946" stopIfTrue="1"/>
  </conditionalFormatting>
  <conditionalFormatting sqref="E155:E161">
    <cfRule type="duplicateValues" dxfId="7675" priority="23945" stopIfTrue="1"/>
  </conditionalFormatting>
  <conditionalFormatting sqref="E155:E161">
    <cfRule type="duplicateValues" dxfId="7674" priority="23944" stopIfTrue="1"/>
  </conditionalFormatting>
  <conditionalFormatting sqref="E155:E161">
    <cfRule type="duplicateValues" dxfId="7673" priority="23943" stopIfTrue="1"/>
  </conditionalFormatting>
  <conditionalFormatting sqref="E155:E161">
    <cfRule type="duplicateValues" dxfId="7672" priority="23942" stopIfTrue="1"/>
  </conditionalFormatting>
  <conditionalFormatting sqref="E155:E161">
    <cfRule type="duplicateValues" dxfId="7671" priority="23941" stopIfTrue="1"/>
  </conditionalFormatting>
  <conditionalFormatting sqref="E155:E161">
    <cfRule type="duplicateValues" dxfId="7670" priority="23940" stopIfTrue="1"/>
  </conditionalFormatting>
  <conditionalFormatting sqref="E155:E161">
    <cfRule type="duplicateValues" dxfId="7669" priority="23939" stopIfTrue="1"/>
  </conditionalFormatting>
  <conditionalFormatting sqref="E155:E161">
    <cfRule type="duplicateValues" dxfId="7668" priority="23938" stopIfTrue="1"/>
  </conditionalFormatting>
  <conditionalFormatting sqref="E155:E161">
    <cfRule type="duplicateValues" dxfId="7667" priority="23937" stopIfTrue="1"/>
  </conditionalFormatting>
  <conditionalFormatting sqref="E155:E161">
    <cfRule type="duplicateValues" dxfId="7666" priority="23936" stopIfTrue="1"/>
  </conditionalFormatting>
  <conditionalFormatting sqref="E155:E161">
    <cfRule type="duplicateValues" dxfId="7665" priority="23935" stopIfTrue="1"/>
  </conditionalFormatting>
  <conditionalFormatting sqref="E155:E161">
    <cfRule type="duplicateValues" dxfId="7664" priority="23934" stopIfTrue="1"/>
  </conditionalFormatting>
  <conditionalFormatting sqref="E155:E161">
    <cfRule type="duplicateValues" dxfId="7663" priority="23933" stopIfTrue="1"/>
  </conditionalFormatting>
  <conditionalFormatting sqref="E155:E161">
    <cfRule type="duplicateValues" dxfId="7662" priority="23932" stopIfTrue="1"/>
  </conditionalFormatting>
  <conditionalFormatting sqref="E155:E161">
    <cfRule type="duplicateValues" dxfId="7661" priority="23931" stopIfTrue="1"/>
  </conditionalFormatting>
  <conditionalFormatting sqref="E155:E161">
    <cfRule type="duplicateValues" dxfId="7660" priority="23930" stopIfTrue="1"/>
  </conditionalFormatting>
  <conditionalFormatting sqref="E155:E161">
    <cfRule type="duplicateValues" dxfId="7659" priority="23929" stopIfTrue="1"/>
  </conditionalFormatting>
  <conditionalFormatting sqref="E155:E161">
    <cfRule type="duplicateValues" dxfId="7658" priority="23928" stopIfTrue="1"/>
  </conditionalFormatting>
  <conditionalFormatting sqref="E155:E161">
    <cfRule type="duplicateValues" dxfId="7657" priority="23927" stopIfTrue="1"/>
  </conditionalFormatting>
  <conditionalFormatting sqref="E155:E161">
    <cfRule type="duplicateValues" dxfId="7656" priority="23926" stopIfTrue="1"/>
  </conditionalFormatting>
  <conditionalFormatting sqref="E155:E161">
    <cfRule type="duplicateValues" dxfId="7655" priority="23925" stopIfTrue="1"/>
  </conditionalFormatting>
  <conditionalFormatting sqref="E155:E159">
    <cfRule type="duplicateValues" dxfId="7654" priority="23924"/>
  </conditionalFormatting>
  <conditionalFormatting sqref="E155:E159">
    <cfRule type="duplicateValues" dxfId="7653" priority="23923"/>
  </conditionalFormatting>
  <conditionalFormatting sqref="E155:E159">
    <cfRule type="duplicateValues" dxfId="7652" priority="23922"/>
  </conditionalFormatting>
  <conditionalFormatting sqref="E155:E159">
    <cfRule type="duplicateValues" dxfId="7651" priority="23921"/>
  </conditionalFormatting>
  <conditionalFormatting sqref="E155:E159">
    <cfRule type="duplicateValues" dxfId="7650" priority="23920"/>
  </conditionalFormatting>
  <conditionalFormatting sqref="E155:E159">
    <cfRule type="duplicateValues" dxfId="7649" priority="23919"/>
  </conditionalFormatting>
  <conditionalFormatting sqref="E155:E159">
    <cfRule type="duplicateValues" dxfId="7648" priority="23918"/>
  </conditionalFormatting>
  <conditionalFormatting sqref="E155:E159">
    <cfRule type="duplicateValues" dxfId="7647" priority="23917"/>
  </conditionalFormatting>
  <conditionalFormatting sqref="E155:E159">
    <cfRule type="duplicateValues" dxfId="7646" priority="23916"/>
  </conditionalFormatting>
  <conditionalFormatting sqref="E155:E159">
    <cfRule type="duplicateValues" dxfId="7645" priority="23915"/>
  </conditionalFormatting>
  <conditionalFormatting sqref="E155:E159">
    <cfRule type="duplicateValues" dxfId="7644" priority="23914"/>
  </conditionalFormatting>
  <conditionalFormatting sqref="E155:E159">
    <cfRule type="duplicateValues" dxfId="7643" priority="23913"/>
  </conditionalFormatting>
  <conditionalFormatting sqref="E155:E159">
    <cfRule type="duplicateValues" dxfId="7642" priority="23912"/>
  </conditionalFormatting>
  <conditionalFormatting sqref="E155:E159">
    <cfRule type="duplicateValues" dxfId="7641" priority="23911"/>
  </conditionalFormatting>
  <conditionalFormatting sqref="E155:E159">
    <cfRule type="duplicateValues" dxfId="7640" priority="23910"/>
  </conditionalFormatting>
  <conditionalFormatting sqref="E155:E159">
    <cfRule type="duplicateValues" dxfId="7639" priority="23909"/>
  </conditionalFormatting>
  <conditionalFormatting sqref="E155:E159">
    <cfRule type="duplicateValues" dxfId="7638" priority="23908"/>
  </conditionalFormatting>
  <conditionalFormatting sqref="E155:E159">
    <cfRule type="duplicateValues" dxfId="7637" priority="23907"/>
  </conditionalFormatting>
  <conditionalFormatting sqref="E155:E159">
    <cfRule type="duplicateValues" dxfId="7636" priority="23906"/>
  </conditionalFormatting>
  <conditionalFormatting sqref="E155:E159">
    <cfRule type="duplicateValues" dxfId="7635" priority="23905"/>
  </conditionalFormatting>
  <conditionalFormatting sqref="E155:E159">
    <cfRule type="duplicateValues" dxfId="7634" priority="23904"/>
  </conditionalFormatting>
  <conditionalFormatting sqref="E155:E159">
    <cfRule type="duplicateValues" dxfId="7633" priority="23903"/>
  </conditionalFormatting>
  <conditionalFormatting sqref="E155:E159">
    <cfRule type="duplicateValues" dxfId="7632" priority="23902"/>
  </conditionalFormatting>
  <conditionalFormatting sqref="E155:E159">
    <cfRule type="duplicateValues" dxfId="7631" priority="23901"/>
  </conditionalFormatting>
  <conditionalFormatting sqref="E155:E159">
    <cfRule type="duplicateValues" dxfId="7630" priority="23900"/>
  </conditionalFormatting>
  <conditionalFormatting sqref="E155:E159">
    <cfRule type="duplicateValues" dxfId="7629" priority="23899"/>
  </conditionalFormatting>
  <conditionalFormatting sqref="E155:E159">
    <cfRule type="duplicateValues" dxfId="7628" priority="23898"/>
  </conditionalFormatting>
  <conditionalFormatting sqref="E155:E159">
    <cfRule type="duplicateValues" dxfId="7627" priority="23897"/>
  </conditionalFormatting>
  <conditionalFormatting sqref="E155:E159">
    <cfRule type="duplicateValues" dxfId="7626" priority="23896"/>
  </conditionalFormatting>
  <conditionalFormatting sqref="E155:E159">
    <cfRule type="duplicateValues" dxfId="7625" priority="23895"/>
  </conditionalFormatting>
  <conditionalFormatting sqref="E155:E159">
    <cfRule type="duplicateValues" dxfId="7624" priority="23894"/>
  </conditionalFormatting>
  <conditionalFormatting sqref="E155:E159">
    <cfRule type="duplicateValues" dxfId="7623" priority="23893"/>
  </conditionalFormatting>
  <conditionalFormatting sqref="E155:E159">
    <cfRule type="duplicateValues" dxfId="7622" priority="23892"/>
  </conditionalFormatting>
  <conditionalFormatting sqref="E155:E159">
    <cfRule type="duplicateValues" dxfId="7621" priority="23891"/>
  </conditionalFormatting>
  <conditionalFormatting sqref="E155:E159">
    <cfRule type="duplicateValues" dxfId="7620" priority="23890"/>
  </conditionalFormatting>
  <conditionalFormatting sqref="E155:E159">
    <cfRule type="duplicateValues" dxfId="7619" priority="23889"/>
  </conditionalFormatting>
  <conditionalFormatting sqref="E155:E159">
    <cfRule type="duplicateValues" dxfId="7618" priority="23888"/>
  </conditionalFormatting>
  <conditionalFormatting sqref="E155:E159">
    <cfRule type="duplicateValues" dxfId="7617" priority="23887"/>
  </conditionalFormatting>
  <conditionalFormatting sqref="E155:E159">
    <cfRule type="duplicateValues" dxfId="7616" priority="23886"/>
  </conditionalFormatting>
  <conditionalFormatting sqref="E155:E159">
    <cfRule type="duplicateValues" dxfId="7615" priority="23885"/>
  </conditionalFormatting>
  <conditionalFormatting sqref="E155:E159">
    <cfRule type="duplicateValues" dxfId="7614" priority="23884"/>
  </conditionalFormatting>
  <conditionalFormatting sqref="E155:E159">
    <cfRule type="duplicateValues" dxfId="7613" priority="23883"/>
  </conditionalFormatting>
  <conditionalFormatting sqref="E155:E159">
    <cfRule type="duplicateValues" dxfId="7612" priority="23882"/>
  </conditionalFormatting>
  <conditionalFormatting sqref="E155:E159">
    <cfRule type="duplicateValues" dxfId="7611" priority="23881"/>
  </conditionalFormatting>
  <conditionalFormatting sqref="E155:E159">
    <cfRule type="duplicateValues" dxfId="7610" priority="23880"/>
  </conditionalFormatting>
  <conditionalFormatting sqref="E155:E159">
    <cfRule type="duplicateValues" dxfId="7609" priority="23879"/>
  </conditionalFormatting>
  <conditionalFormatting sqref="E155:E159">
    <cfRule type="duplicateValues" dxfId="7608" priority="23878"/>
  </conditionalFormatting>
  <conditionalFormatting sqref="E155:E159">
    <cfRule type="duplicateValues" dxfId="7607" priority="23877"/>
  </conditionalFormatting>
  <conditionalFormatting sqref="E155:E159">
    <cfRule type="duplicateValues" dxfId="7606" priority="23876"/>
  </conditionalFormatting>
  <conditionalFormatting sqref="E155:E159">
    <cfRule type="duplicateValues" dxfId="7605" priority="23875"/>
  </conditionalFormatting>
  <conditionalFormatting sqref="E155:E159">
    <cfRule type="duplicateValues" dxfId="7604" priority="23874"/>
  </conditionalFormatting>
  <conditionalFormatting sqref="E155:E159">
    <cfRule type="duplicateValues" dxfId="7603" priority="23873"/>
  </conditionalFormatting>
  <conditionalFormatting sqref="E155:E159">
    <cfRule type="duplicateValues" dxfId="7602" priority="23872"/>
  </conditionalFormatting>
  <conditionalFormatting sqref="E155:E159">
    <cfRule type="duplicateValues" dxfId="7601" priority="23871"/>
  </conditionalFormatting>
  <conditionalFormatting sqref="E155:E159">
    <cfRule type="duplicateValues" dxfId="7600" priority="23870"/>
  </conditionalFormatting>
  <conditionalFormatting sqref="E155:E159">
    <cfRule type="duplicateValues" dxfId="7599" priority="23869"/>
  </conditionalFormatting>
  <conditionalFormatting sqref="E155:E159">
    <cfRule type="duplicateValues" dxfId="7598" priority="23868"/>
  </conditionalFormatting>
  <conditionalFormatting sqref="E155:E159">
    <cfRule type="duplicateValues" dxfId="7597" priority="23867"/>
  </conditionalFormatting>
  <conditionalFormatting sqref="E155:E159">
    <cfRule type="duplicateValues" dxfId="7596" priority="23866"/>
  </conditionalFormatting>
  <conditionalFormatting sqref="E155:E159">
    <cfRule type="duplicateValues" dxfId="7595" priority="23865"/>
  </conditionalFormatting>
  <conditionalFormatting sqref="E155:E159">
    <cfRule type="duplicateValues" dxfId="7594" priority="23864"/>
  </conditionalFormatting>
  <conditionalFormatting sqref="E155:E159">
    <cfRule type="duplicateValues" dxfId="7593" priority="23863"/>
  </conditionalFormatting>
  <conditionalFormatting sqref="E155:E159">
    <cfRule type="duplicateValues" dxfId="7592" priority="23862"/>
  </conditionalFormatting>
  <conditionalFormatting sqref="E155:E159">
    <cfRule type="duplicateValues" dxfId="7591" priority="23861"/>
  </conditionalFormatting>
  <conditionalFormatting sqref="E155:E159">
    <cfRule type="duplicateValues" dxfId="7590" priority="23860"/>
  </conditionalFormatting>
  <conditionalFormatting sqref="E155:E159">
    <cfRule type="duplicateValues" dxfId="7589" priority="23859"/>
  </conditionalFormatting>
  <conditionalFormatting sqref="E155:E159">
    <cfRule type="duplicateValues" dxfId="7588" priority="23858"/>
  </conditionalFormatting>
  <conditionalFormatting sqref="E155:E159">
    <cfRule type="duplicateValues" dxfId="7587" priority="23857"/>
  </conditionalFormatting>
  <conditionalFormatting sqref="E155:E159">
    <cfRule type="duplicateValues" dxfId="7586" priority="23856"/>
  </conditionalFormatting>
  <conditionalFormatting sqref="E155:E159">
    <cfRule type="duplicateValues" dxfId="7585" priority="23855"/>
  </conditionalFormatting>
  <conditionalFormatting sqref="E155:E159">
    <cfRule type="duplicateValues" dxfId="7584" priority="23854"/>
  </conditionalFormatting>
  <conditionalFormatting sqref="E155:E159">
    <cfRule type="duplicateValues" dxfId="7583" priority="23853"/>
  </conditionalFormatting>
  <conditionalFormatting sqref="E155:E159">
    <cfRule type="duplicateValues" dxfId="7582" priority="23852"/>
  </conditionalFormatting>
  <conditionalFormatting sqref="E155:E159">
    <cfRule type="duplicateValues" dxfId="7581" priority="23851"/>
  </conditionalFormatting>
  <conditionalFormatting sqref="E155:E159">
    <cfRule type="duplicateValues" dxfId="7580" priority="23850"/>
  </conditionalFormatting>
  <conditionalFormatting sqref="E155:E159">
    <cfRule type="duplicateValues" dxfId="7579" priority="23849"/>
  </conditionalFormatting>
  <conditionalFormatting sqref="E155:E159">
    <cfRule type="duplicateValues" dxfId="7578" priority="23848"/>
  </conditionalFormatting>
  <conditionalFormatting sqref="E155:E159">
    <cfRule type="duplicateValues" dxfId="7577" priority="23847"/>
  </conditionalFormatting>
  <conditionalFormatting sqref="E155:E159">
    <cfRule type="duplicateValues" dxfId="7576" priority="23846"/>
  </conditionalFormatting>
  <conditionalFormatting sqref="E155:E159">
    <cfRule type="duplicateValues" dxfId="7575" priority="23845"/>
  </conditionalFormatting>
  <conditionalFormatting sqref="E155:E159">
    <cfRule type="duplicateValues" dxfId="7574" priority="23844"/>
  </conditionalFormatting>
  <conditionalFormatting sqref="E155:E159">
    <cfRule type="duplicateValues" dxfId="7573" priority="23843"/>
  </conditionalFormatting>
  <conditionalFormatting sqref="E155:E159">
    <cfRule type="duplicateValues" dxfId="7572" priority="23842"/>
  </conditionalFormatting>
  <conditionalFormatting sqref="E155:E159">
    <cfRule type="duplicateValues" dxfId="7571" priority="23841"/>
  </conditionalFormatting>
  <conditionalFormatting sqref="E155:E159">
    <cfRule type="duplicateValues" dxfId="7570" priority="23840"/>
  </conditionalFormatting>
  <conditionalFormatting sqref="E155:E159">
    <cfRule type="duplicateValues" dxfId="7569" priority="23839"/>
  </conditionalFormatting>
  <conditionalFormatting sqref="E155:E159">
    <cfRule type="duplicateValues" dxfId="7568" priority="23838"/>
  </conditionalFormatting>
  <conditionalFormatting sqref="E155:E159">
    <cfRule type="duplicateValues" dxfId="7567" priority="23837"/>
  </conditionalFormatting>
  <conditionalFormatting sqref="E155:E159">
    <cfRule type="duplicateValues" dxfId="7566" priority="23836"/>
  </conditionalFormatting>
  <conditionalFormatting sqref="E155:E159">
    <cfRule type="duplicateValues" dxfId="7565" priority="23835"/>
  </conditionalFormatting>
  <conditionalFormatting sqref="E155:E159">
    <cfRule type="duplicateValues" dxfId="7564" priority="23834"/>
  </conditionalFormatting>
  <conditionalFormatting sqref="E155:E159">
    <cfRule type="duplicateValues" dxfId="7563" priority="23833"/>
  </conditionalFormatting>
  <conditionalFormatting sqref="E155:E159">
    <cfRule type="duplicateValues" dxfId="7562" priority="23832"/>
  </conditionalFormatting>
  <conditionalFormatting sqref="E155:E159">
    <cfRule type="duplicateValues" dxfId="7561" priority="23831"/>
  </conditionalFormatting>
  <conditionalFormatting sqref="E155:E159">
    <cfRule type="duplicateValues" dxfId="7560" priority="23830"/>
  </conditionalFormatting>
  <conditionalFormatting sqref="E155:E159">
    <cfRule type="duplicateValues" dxfId="7559" priority="23829"/>
  </conditionalFormatting>
  <conditionalFormatting sqref="E155:E159">
    <cfRule type="duplicateValues" dxfId="7558" priority="23828"/>
  </conditionalFormatting>
  <conditionalFormatting sqref="E155:E159">
    <cfRule type="duplicateValues" dxfId="7557" priority="23827"/>
  </conditionalFormatting>
  <conditionalFormatting sqref="E155:E159">
    <cfRule type="duplicateValues" dxfId="7556" priority="23826"/>
  </conditionalFormatting>
  <conditionalFormatting sqref="L155:L159">
    <cfRule type="cellIs" dxfId="7555" priority="23825" operator="greaterThan">
      <formula>$M$6</formula>
    </cfRule>
  </conditionalFormatting>
  <conditionalFormatting sqref="E160">
    <cfRule type="duplicateValues" dxfId="7554" priority="23824"/>
  </conditionalFormatting>
  <conditionalFormatting sqref="E160">
    <cfRule type="duplicateValues" dxfId="7553" priority="23823"/>
  </conditionalFormatting>
  <conditionalFormatting sqref="E160">
    <cfRule type="duplicateValues" dxfId="7552" priority="23822"/>
  </conditionalFormatting>
  <conditionalFormatting sqref="E160">
    <cfRule type="duplicateValues" dxfId="7551" priority="23821"/>
  </conditionalFormatting>
  <conditionalFormatting sqref="E160">
    <cfRule type="duplicateValues" dxfId="7550" priority="23820"/>
  </conditionalFormatting>
  <conditionalFormatting sqref="E160">
    <cfRule type="duplicateValues" dxfId="7549" priority="23819"/>
  </conditionalFormatting>
  <conditionalFormatting sqref="E160">
    <cfRule type="duplicateValues" dxfId="7548" priority="23818"/>
  </conditionalFormatting>
  <conditionalFormatting sqref="E160">
    <cfRule type="duplicateValues" dxfId="7547" priority="23817"/>
  </conditionalFormatting>
  <conditionalFormatting sqref="E160">
    <cfRule type="duplicateValues" dxfId="7546" priority="23816"/>
  </conditionalFormatting>
  <conditionalFormatting sqref="E160">
    <cfRule type="duplicateValues" dxfId="7545" priority="23815"/>
  </conditionalFormatting>
  <conditionalFormatting sqref="E160">
    <cfRule type="duplicateValues" dxfId="7544" priority="23814"/>
  </conditionalFormatting>
  <conditionalFormatting sqref="E160">
    <cfRule type="duplicateValues" dxfId="7543" priority="23813"/>
  </conditionalFormatting>
  <conditionalFormatting sqref="E160">
    <cfRule type="duplicateValues" dxfId="7542" priority="23812"/>
  </conditionalFormatting>
  <conditionalFormatting sqref="E160">
    <cfRule type="duplicateValues" dxfId="7541" priority="23811"/>
  </conditionalFormatting>
  <conditionalFormatting sqref="E160">
    <cfRule type="duplicateValues" dxfId="7540" priority="23810"/>
  </conditionalFormatting>
  <conditionalFormatting sqref="E160">
    <cfRule type="duplicateValues" dxfId="7539" priority="23809"/>
  </conditionalFormatting>
  <conditionalFormatting sqref="E160">
    <cfRule type="duplicateValues" dxfId="7538" priority="23808"/>
  </conditionalFormatting>
  <conditionalFormatting sqref="E160">
    <cfRule type="duplicateValues" dxfId="7537" priority="23807"/>
  </conditionalFormatting>
  <conditionalFormatting sqref="E160">
    <cfRule type="duplicateValues" dxfId="7536" priority="23806"/>
  </conditionalFormatting>
  <conditionalFormatting sqref="E160">
    <cfRule type="duplicateValues" dxfId="7535" priority="23805"/>
  </conditionalFormatting>
  <conditionalFormatting sqref="E160">
    <cfRule type="duplicateValues" dxfId="7534" priority="23804"/>
  </conditionalFormatting>
  <conditionalFormatting sqref="E160">
    <cfRule type="duplicateValues" dxfId="7533" priority="23803"/>
  </conditionalFormatting>
  <conditionalFormatting sqref="E160">
    <cfRule type="duplicateValues" dxfId="7532" priority="23802"/>
  </conditionalFormatting>
  <conditionalFormatting sqref="E160">
    <cfRule type="duplicateValues" dxfId="7531" priority="23801"/>
  </conditionalFormatting>
  <conditionalFormatting sqref="E160">
    <cfRule type="duplicateValues" dxfId="7530" priority="23800"/>
  </conditionalFormatting>
  <conditionalFormatting sqref="E160">
    <cfRule type="duplicateValues" dxfId="7529" priority="23799"/>
  </conditionalFormatting>
  <conditionalFormatting sqref="E160">
    <cfRule type="duplicateValues" dxfId="7528" priority="23798"/>
  </conditionalFormatting>
  <conditionalFormatting sqref="E160">
    <cfRule type="duplicateValues" dxfId="7527" priority="23797"/>
  </conditionalFormatting>
  <conditionalFormatting sqref="E160">
    <cfRule type="duplicateValues" dxfId="7526" priority="23796"/>
  </conditionalFormatting>
  <conditionalFormatting sqref="E160">
    <cfRule type="duplicateValues" dxfId="7525" priority="23795"/>
  </conditionalFormatting>
  <conditionalFormatting sqref="E160">
    <cfRule type="duplicateValues" dxfId="7524" priority="23794"/>
  </conditionalFormatting>
  <conditionalFormatting sqref="E160">
    <cfRule type="duplicateValues" dxfId="7523" priority="23793"/>
  </conditionalFormatting>
  <conditionalFormatting sqref="E160">
    <cfRule type="duplicateValues" dxfId="7522" priority="23792"/>
  </conditionalFormatting>
  <conditionalFormatting sqref="E160">
    <cfRule type="duplicateValues" dxfId="7521" priority="23791"/>
  </conditionalFormatting>
  <conditionalFormatting sqref="E160">
    <cfRule type="duplicateValues" dxfId="7520" priority="23790"/>
  </conditionalFormatting>
  <conditionalFormatting sqref="E160">
    <cfRule type="duplicateValues" dxfId="7519" priority="23789"/>
  </conditionalFormatting>
  <conditionalFormatting sqref="E160">
    <cfRule type="duplicateValues" dxfId="7518" priority="23788"/>
  </conditionalFormatting>
  <conditionalFormatting sqref="E160">
    <cfRule type="duplicateValues" dxfId="7517" priority="23787"/>
  </conditionalFormatting>
  <conditionalFormatting sqref="E160">
    <cfRule type="duplicateValues" dxfId="7516" priority="23786"/>
  </conditionalFormatting>
  <conditionalFormatting sqref="E160">
    <cfRule type="duplicateValues" dxfId="7515" priority="23785"/>
  </conditionalFormatting>
  <conditionalFormatting sqref="E160">
    <cfRule type="duplicateValues" dxfId="7514" priority="23784"/>
  </conditionalFormatting>
  <conditionalFormatting sqref="E160">
    <cfRule type="duplicateValues" dxfId="7513" priority="23783"/>
  </conditionalFormatting>
  <conditionalFormatting sqref="E160">
    <cfRule type="duplicateValues" dxfId="7512" priority="23782"/>
  </conditionalFormatting>
  <conditionalFormatting sqref="E160">
    <cfRule type="duplicateValues" dxfId="7511" priority="23781"/>
  </conditionalFormatting>
  <conditionalFormatting sqref="E160">
    <cfRule type="duplicateValues" dxfId="7510" priority="23780"/>
  </conditionalFormatting>
  <conditionalFormatting sqref="E160">
    <cfRule type="duplicateValues" dxfId="7509" priority="23779"/>
  </conditionalFormatting>
  <conditionalFormatting sqref="E160">
    <cfRule type="duplicateValues" dxfId="7508" priority="23778"/>
  </conditionalFormatting>
  <conditionalFormatting sqref="E160">
    <cfRule type="duplicateValues" dxfId="7507" priority="23777"/>
  </conditionalFormatting>
  <conditionalFormatting sqref="E160">
    <cfRule type="duplicateValues" dxfId="7506" priority="23776"/>
  </conditionalFormatting>
  <conditionalFormatting sqref="E160">
    <cfRule type="duplicateValues" dxfId="7505" priority="23775"/>
  </conditionalFormatting>
  <conditionalFormatting sqref="E160">
    <cfRule type="duplicateValues" dxfId="7504" priority="23774"/>
  </conditionalFormatting>
  <conditionalFormatting sqref="E160">
    <cfRule type="duplicateValues" dxfId="7503" priority="23773"/>
  </conditionalFormatting>
  <conditionalFormatting sqref="E160">
    <cfRule type="duplicateValues" dxfId="7502" priority="23772"/>
  </conditionalFormatting>
  <conditionalFormatting sqref="E160">
    <cfRule type="duplicateValues" dxfId="7501" priority="23771"/>
  </conditionalFormatting>
  <conditionalFormatting sqref="E160">
    <cfRule type="duplicateValues" dxfId="7500" priority="23770"/>
  </conditionalFormatting>
  <conditionalFormatting sqref="E160">
    <cfRule type="duplicateValues" dxfId="7499" priority="23769"/>
  </conditionalFormatting>
  <conditionalFormatting sqref="E160">
    <cfRule type="duplicateValues" dxfId="7498" priority="23768"/>
  </conditionalFormatting>
  <conditionalFormatting sqref="E160">
    <cfRule type="duplicateValues" dxfId="7497" priority="23767"/>
  </conditionalFormatting>
  <conditionalFormatting sqref="E160">
    <cfRule type="duplicateValues" dxfId="7496" priority="23766"/>
  </conditionalFormatting>
  <conditionalFormatting sqref="E160">
    <cfRule type="duplicateValues" dxfId="7495" priority="23765"/>
  </conditionalFormatting>
  <conditionalFormatting sqref="E160">
    <cfRule type="duplicateValues" dxfId="7494" priority="23764"/>
  </conditionalFormatting>
  <conditionalFormatting sqref="E160">
    <cfRule type="duplicateValues" dxfId="7493" priority="23763"/>
  </conditionalFormatting>
  <conditionalFormatting sqref="E160">
    <cfRule type="duplicateValues" dxfId="7492" priority="23762"/>
  </conditionalFormatting>
  <conditionalFormatting sqref="E160">
    <cfRule type="duplicateValues" dxfId="7491" priority="23761"/>
  </conditionalFormatting>
  <conditionalFormatting sqref="E160">
    <cfRule type="duplicateValues" dxfId="7490" priority="23760"/>
  </conditionalFormatting>
  <conditionalFormatting sqref="E160">
    <cfRule type="duplicateValues" dxfId="7489" priority="23759"/>
  </conditionalFormatting>
  <conditionalFormatting sqref="E160">
    <cfRule type="duplicateValues" dxfId="7488" priority="23758"/>
  </conditionalFormatting>
  <conditionalFormatting sqref="E160">
    <cfRule type="duplicateValues" dxfId="7487" priority="23757"/>
  </conditionalFormatting>
  <conditionalFormatting sqref="E160">
    <cfRule type="duplicateValues" dxfId="7486" priority="23756"/>
  </conditionalFormatting>
  <conditionalFormatting sqref="E160">
    <cfRule type="duplicateValues" dxfId="7485" priority="23755"/>
  </conditionalFormatting>
  <conditionalFormatting sqref="E160">
    <cfRule type="duplicateValues" dxfId="7484" priority="23754"/>
  </conditionalFormatting>
  <conditionalFormatting sqref="E160">
    <cfRule type="duplicateValues" dxfId="7483" priority="23753"/>
  </conditionalFormatting>
  <conditionalFormatting sqref="E160">
    <cfRule type="duplicateValues" dxfId="7482" priority="23752"/>
  </conditionalFormatting>
  <conditionalFormatting sqref="E160">
    <cfRule type="duplicateValues" dxfId="7481" priority="23751"/>
  </conditionalFormatting>
  <conditionalFormatting sqref="E160">
    <cfRule type="duplicateValues" dxfId="7480" priority="23750"/>
  </conditionalFormatting>
  <conditionalFormatting sqref="E160">
    <cfRule type="duplicateValues" dxfId="7479" priority="23749"/>
  </conditionalFormatting>
  <conditionalFormatting sqref="E160">
    <cfRule type="duplicateValues" dxfId="7478" priority="23748"/>
  </conditionalFormatting>
  <conditionalFormatting sqref="E160">
    <cfRule type="duplicateValues" dxfId="7477" priority="23747"/>
  </conditionalFormatting>
  <conditionalFormatting sqref="E160">
    <cfRule type="duplicateValues" dxfId="7476" priority="23746"/>
  </conditionalFormatting>
  <conditionalFormatting sqref="E160">
    <cfRule type="duplicateValues" dxfId="7475" priority="23745"/>
  </conditionalFormatting>
  <conditionalFormatting sqref="E160">
    <cfRule type="duplicateValues" dxfId="7474" priority="23744"/>
  </conditionalFormatting>
  <conditionalFormatting sqref="E160">
    <cfRule type="duplicateValues" dxfId="7473" priority="23743"/>
  </conditionalFormatting>
  <conditionalFormatting sqref="E160">
    <cfRule type="duplicateValues" dxfId="7472" priority="23742"/>
  </conditionalFormatting>
  <conditionalFormatting sqref="E160">
    <cfRule type="duplicateValues" dxfId="7471" priority="23741"/>
  </conditionalFormatting>
  <conditionalFormatting sqref="E160">
    <cfRule type="duplicateValues" dxfId="7470" priority="23740"/>
  </conditionalFormatting>
  <conditionalFormatting sqref="E160">
    <cfRule type="duplicateValues" dxfId="7469" priority="23739"/>
  </conditionalFormatting>
  <conditionalFormatting sqref="E160">
    <cfRule type="duplicateValues" dxfId="7468" priority="23738"/>
  </conditionalFormatting>
  <conditionalFormatting sqref="E160">
    <cfRule type="duplicateValues" dxfId="7467" priority="23737"/>
  </conditionalFormatting>
  <conditionalFormatting sqref="E160">
    <cfRule type="duplicateValues" dxfId="7466" priority="23736"/>
  </conditionalFormatting>
  <conditionalFormatting sqref="E160">
    <cfRule type="duplicateValues" dxfId="7465" priority="23735"/>
  </conditionalFormatting>
  <conditionalFormatting sqref="E160">
    <cfRule type="duplicateValues" dxfId="7464" priority="23734"/>
  </conditionalFormatting>
  <conditionalFormatting sqref="E160">
    <cfRule type="duplicateValues" dxfId="7463" priority="23733"/>
  </conditionalFormatting>
  <conditionalFormatting sqref="E160">
    <cfRule type="duplicateValues" dxfId="7462" priority="23732"/>
  </conditionalFormatting>
  <conditionalFormatting sqref="E160">
    <cfRule type="duplicateValues" dxfId="7461" priority="23731"/>
  </conditionalFormatting>
  <conditionalFormatting sqref="E160">
    <cfRule type="duplicateValues" dxfId="7460" priority="23730"/>
  </conditionalFormatting>
  <conditionalFormatting sqref="E160">
    <cfRule type="duplicateValues" dxfId="7459" priority="23729"/>
  </conditionalFormatting>
  <conditionalFormatting sqref="E160">
    <cfRule type="duplicateValues" dxfId="7458" priority="23728"/>
  </conditionalFormatting>
  <conditionalFormatting sqref="E160">
    <cfRule type="duplicateValues" dxfId="7457" priority="23727"/>
  </conditionalFormatting>
  <conditionalFormatting sqref="E160">
    <cfRule type="duplicateValues" dxfId="7456" priority="23726"/>
  </conditionalFormatting>
  <conditionalFormatting sqref="E160">
    <cfRule type="duplicateValues" dxfId="7455" priority="23725"/>
  </conditionalFormatting>
  <conditionalFormatting sqref="E160">
    <cfRule type="duplicateValues" dxfId="7454" priority="23724"/>
  </conditionalFormatting>
  <conditionalFormatting sqref="E160">
    <cfRule type="duplicateValues" dxfId="7453" priority="23723"/>
  </conditionalFormatting>
  <conditionalFormatting sqref="E160">
    <cfRule type="duplicateValues" dxfId="7452" priority="23722"/>
  </conditionalFormatting>
  <conditionalFormatting sqref="E160">
    <cfRule type="duplicateValues" dxfId="7451" priority="23721"/>
  </conditionalFormatting>
  <conditionalFormatting sqref="E160">
    <cfRule type="duplicateValues" dxfId="7450" priority="23720"/>
  </conditionalFormatting>
  <conditionalFormatting sqref="E160">
    <cfRule type="duplicateValues" dxfId="7449" priority="23719"/>
  </conditionalFormatting>
  <conditionalFormatting sqref="E160">
    <cfRule type="duplicateValues" dxfId="7448" priority="23718"/>
  </conditionalFormatting>
  <conditionalFormatting sqref="E160">
    <cfRule type="duplicateValues" dxfId="7447" priority="23717"/>
  </conditionalFormatting>
  <conditionalFormatting sqref="E160">
    <cfRule type="duplicateValues" dxfId="7446" priority="23716"/>
  </conditionalFormatting>
  <conditionalFormatting sqref="E160">
    <cfRule type="duplicateValues" dxfId="7445" priority="23715"/>
  </conditionalFormatting>
  <conditionalFormatting sqref="E160">
    <cfRule type="duplicateValues" dxfId="7444" priority="23714"/>
  </conditionalFormatting>
  <conditionalFormatting sqref="E160">
    <cfRule type="duplicateValues" dxfId="7443" priority="23713"/>
  </conditionalFormatting>
  <conditionalFormatting sqref="E160">
    <cfRule type="duplicateValues" dxfId="7442" priority="23712"/>
  </conditionalFormatting>
  <conditionalFormatting sqref="E160">
    <cfRule type="duplicateValues" dxfId="7441" priority="23711"/>
  </conditionalFormatting>
  <conditionalFormatting sqref="E160">
    <cfRule type="duplicateValues" dxfId="7440" priority="23710"/>
  </conditionalFormatting>
  <conditionalFormatting sqref="E160">
    <cfRule type="duplicateValues" dxfId="7439" priority="23709"/>
  </conditionalFormatting>
  <conditionalFormatting sqref="E160">
    <cfRule type="duplicateValues" dxfId="7438" priority="23708"/>
  </conditionalFormatting>
  <conditionalFormatting sqref="E160">
    <cfRule type="duplicateValues" dxfId="7437" priority="23707"/>
  </conditionalFormatting>
  <conditionalFormatting sqref="E160">
    <cfRule type="duplicateValues" dxfId="7436" priority="23706"/>
  </conditionalFormatting>
  <conditionalFormatting sqref="E160">
    <cfRule type="duplicateValues" dxfId="7435" priority="23705"/>
  </conditionalFormatting>
  <conditionalFormatting sqref="E160">
    <cfRule type="duplicateValues" dxfId="7434" priority="23704"/>
  </conditionalFormatting>
  <conditionalFormatting sqref="E160">
    <cfRule type="duplicateValues" dxfId="7433" priority="23703"/>
  </conditionalFormatting>
  <conditionalFormatting sqref="E160">
    <cfRule type="duplicateValues" dxfId="7432" priority="23702"/>
  </conditionalFormatting>
  <conditionalFormatting sqref="E160">
    <cfRule type="duplicateValues" dxfId="7431" priority="23701"/>
  </conditionalFormatting>
  <conditionalFormatting sqref="E160">
    <cfRule type="duplicateValues" dxfId="7430" priority="23700"/>
  </conditionalFormatting>
  <conditionalFormatting sqref="E160">
    <cfRule type="duplicateValues" dxfId="7429" priority="23699"/>
  </conditionalFormatting>
  <conditionalFormatting sqref="E160">
    <cfRule type="duplicateValues" dxfId="7428" priority="23698"/>
  </conditionalFormatting>
  <conditionalFormatting sqref="E160">
    <cfRule type="duplicateValues" dxfId="7427" priority="23697"/>
  </conditionalFormatting>
  <conditionalFormatting sqref="E160">
    <cfRule type="duplicateValues" dxfId="7426" priority="23696"/>
  </conditionalFormatting>
  <conditionalFormatting sqref="E160">
    <cfRule type="duplicateValues" dxfId="7425" priority="23695"/>
  </conditionalFormatting>
  <conditionalFormatting sqref="E160">
    <cfRule type="duplicateValues" dxfId="7424" priority="23694"/>
  </conditionalFormatting>
  <conditionalFormatting sqref="E160">
    <cfRule type="duplicateValues" dxfId="7423" priority="23693"/>
  </conditionalFormatting>
  <conditionalFormatting sqref="E160">
    <cfRule type="duplicateValues" dxfId="7422" priority="23692"/>
  </conditionalFormatting>
  <conditionalFormatting sqref="E160">
    <cfRule type="duplicateValues" dxfId="7421" priority="23691"/>
  </conditionalFormatting>
  <conditionalFormatting sqref="E160">
    <cfRule type="duplicateValues" dxfId="7420" priority="23690"/>
  </conditionalFormatting>
  <conditionalFormatting sqref="E160">
    <cfRule type="duplicateValues" dxfId="7419" priority="23689"/>
  </conditionalFormatting>
  <conditionalFormatting sqref="E160">
    <cfRule type="duplicateValues" dxfId="7418" priority="23688"/>
  </conditionalFormatting>
  <conditionalFormatting sqref="E160">
    <cfRule type="duplicateValues" dxfId="7417" priority="23687"/>
  </conditionalFormatting>
  <conditionalFormatting sqref="E160">
    <cfRule type="duplicateValues" dxfId="7416" priority="23686"/>
  </conditionalFormatting>
  <conditionalFormatting sqref="E160">
    <cfRule type="duplicateValues" dxfId="7415" priority="23685"/>
  </conditionalFormatting>
  <conditionalFormatting sqref="E160">
    <cfRule type="duplicateValues" dxfId="7414" priority="23684"/>
  </conditionalFormatting>
  <conditionalFormatting sqref="E160">
    <cfRule type="duplicateValues" dxfId="7413" priority="23683"/>
  </conditionalFormatting>
  <conditionalFormatting sqref="E160">
    <cfRule type="duplicateValues" dxfId="7412" priority="23682"/>
  </conditionalFormatting>
  <conditionalFormatting sqref="E160">
    <cfRule type="duplicateValues" dxfId="7411" priority="23681"/>
  </conditionalFormatting>
  <conditionalFormatting sqref="E160">
    <cfRule type="duplicateValues" dxfId="7410" priority="23680"/>
  </conditionalFormatting>
  <conditionalFormatting sqref="E160">
    <cfRule type="duplicateValues" dxfId="7409" priority="23679"/>
  </conditionalFormatting>
  <conditionalFormatting sqref="E160">
    <cfRule type="duplicateValues" dxfId="7408" priority="23678"/>
  </conditionalFormatting>
  <conditionalFormatting sqref="E160">
    <cfRule type="duplicateValues" dxfId="7407" priority="23677"/>
  </conditionalFormatting>
  <conditionalFormatting sqref="E160">
    <cfRule type="duplicateValues" dxfId="7406" priority="23676"/>
  </conditionalFormatting>
  <conditionalFormatting sqref="E160">
    <cfRule type="duplicateValues" dxfId="7405" priority="23675"/>
  </conditionalFormatting>
  <conditionalFormatting sqref="E160">
    <cfRule type="duplicateValues" dxfId="7404" priority="23674"/>
  </conditionalFormatting>
  <conditionalFormatting sqref="E160">
    <cfRule type="duplicateValues" dxfId="7403" priority="23673"/>
  </conditionalFormatting>
  <conditionalFormatting sqref="E160">
    <cfRule type="duplicateValues" dxfId="7402" priority="23672"/>
  </conditionalFormatting>
  <conditionalFormatting sqref="E160">
    <cfRule type="duplicateValues" dxfId="7401" priority="23671"/>
  </conditionalFormatting>
  <conditionalFormatting sqref="E160">
    <cfRule type="duplicateValues" dxfId="7400" priority="23670"/>
  </conditionalFormatting>
  <conditionalFormatting sqref="E160">
    <cfRule type="duplicateValues" dxfId="7399" priority="23669"/>
  </conditionalFormatting>
  <conditionalFormatting sqref="E160">
    <cfRule type="duplicateValues" dxfId="7398" priority="23668"/>
  </conditionalFormatting>
  <conditionalFormatting sqref="E160">
    <cfRule type="duplicateValues" dxfId="7397" priority="23667"/>
  </conditionalFormatting>
  <conditionalFormatting sqref="E161">
    <cfRule type="duplicateValues" dxfId="7396" priority="23666"/>
  </conditionalFormatting>
  <conditionalFormatting sqref="E161">
    <cfRule type="duplicateValues" dxfId="7395" priority="23665"/>
  </conditionalFormatting>
  <conditionalFormatting sqref="E161">
    <cfRule type="duplicateValues" dxfId="7394" priority="23664"/>
  </conditionalFormatting>
  <conditionalFormatting sqref="E161">
    <cfRule type="duplicateValues" dxfId="7393" priority="23663"/>
  </conditionalFormatting>
  <conditionalFormatting sqref="E161">
    <cfRule type="duplicateValues" dxfId="7392" priority="23662"/>
  </conditionalFormatting>
  <conditionalFormatting sqref="E161">
    <cfRule type="duplicateValues" dxfId="7391" priority="23661"/>
  </conditionalFormatting>
  <conditionalFormatting sqref="E161">
    <cfRule type="duplicateValues" dxfId="7390" priority="23660"/>
  </conditionalFormatting>
  <conditionalFormatting sqref="E161">
    <cfRule type="duplicateValues" dxfId="7389" priority="23659"/>
  </conditionalFormatting>
  <conditionalFormatting sqref="E161">
    <cfRule type="duplicateValues" dxfId="7388" priority="23658"/>
  </conditionalFormatting>
  <conditionalFormatting sqref="E161">
    <cfRule type="duplicateValues" dxfId="7387" priority="23657"/>
  </conditionalFormatting>
  <conditionalFormatting sqref="E161">
    <cfRule type="duplicateValues" dxfId="7386" priority="23656"/>
  </conditionalFormatting>
  <conditionalFormatting sqref="E161">
    <cfRule type="duplicateValues" dxfId="7385" priority="23655"/>
  </conditionalFormatting>
  <conditionalFormatting sqref="E161">
    <cfRule type="duplicateValues" dxfId="7384" priority="23654"/>
  </conditionalFormatting>
  <conditionalFormatting sqref="E161">
    <cfRule type="duplicateValues" dxfId="7383" priority="23653"/>
  </conditionalFormatting>
  <conditionalFormatting sqref="E161">
    <cfRule type="duplicateValues" dxfId="7382" priority="23652"/>
  </conditionalFormatting>
  <conditionalFormatting sqref="E161">
    <cfRule type="duplicateValues" dxfId="7381" priority="23651"/>
  </conditionalFormatting>
  <conditionalFormatting sqref="E161">
    <cfRule type="duplicateValues" dxfId="7380" priority="23650"/>
  </conditionalFormatting>
  <conditionalFormatting sqref="E161">
    <cfRule type="duplicateValues" dxfId="7379" priority="23649"/>
  </conditionalFormatting>
  <conditionalFormatting sqref="E161">
    <cfRule type="duplicateValues" dxfId="7378" priority="23648"/>
  </conditionalFormatting>
  <conditionalFormatting sqref="E161">
    <cfRule type="duplicateValues" dxfId="7377" priority="23647"/>
  </conditionalFormatting>
  <conditionalFormatting sqref="E161">
    <cfRule type="duplicateValues" dxfId="7376" priority="23646"/>
  </conditionalFormatting>
  <conditionalFormatting sqref="E161">
    <cfRule type="duplicateValues" dxfId="7375" priority="23645"/>
  </conditionalFormatting>
  <conditionalFormatting sqref="E161">
    <cfRule type="duplicateValues" dxfId="7374" priority="23644"/>
  </conditionalFormatting>
  <conditionalFormatting sqref="E161">
    <cfRule type="duplicateValues" dxfId="7373" priority="23643"/>
  </conditionalFormatting>
  <conditionalFormatting sqref="E161">
    <cfRule type="duplicateValues" dxfId="7372" priority="23642"/>
  </conditionalFormatting>
  <conditionalFormatting sqref="E161">
    <cfRule type="duplicateValues" dxfId="7371" priority="23641"/>
  </conditionalFormatting>
  <conditionalFormatting sqref="E161">
    <cfRule type="duplicateValues" dxfId="7370" priority="23640"/>
  </conditionalFormatting>
  <conditionalFormatting sqref="E161">
    <cfRule type="duplicateValues" dxfId="7369" priority="23639"/>
  </conditionalFormatting>
  <conditionalFormatting sqref="E161">
    <cfRule type="duplicateValues" dxfId="7368" priority="23638"/>
  </conditionalFormatting>
  <conditionalFormatting sqref="E161">
    <cfRule type="duplicateValues" dxfId="7367" priority="23637"/>
  </conditionalFormatting>
  <conditionalFormatting sqref="E161">
    <cfRule type="duplicateValues" dxfId="7366" priority="23636"/>
  </conditionalFormatting>
  <conditionalFormatting sqref="E161">
    <cfRule type="duplicateValues" dxfId="7365" priority="23635"/>
  </conditionalFormatting>
  <conditionalFormatting sqref="E161">
    <cfRule type="duplicateValues" dxfId="7364" priority="23634"/>
  </conditionalFormatting>
  <conditionalFormatting sqref="E161">
    <cfRule type="duplicateValues" dxfId="7363" priority="23633"/>
  </conditionalFormatting>
  <conditionalFormatting sqref="E161">
    <cfRule type="duplicateValues" dxfId="7362" priority="23632"/>
  </conditionalFormatting>
  <conditionalFormatting sqref="E161">
    <cfRule type="duplicateValues" dxfId="7361" priority="23631"/>
  </conditionalFormatting>
  <conditionalFormatting sqref="E161">
    <cfRule type="duplicateValues" dxfId="7360" priority="23630"/>
  </conditionalFormatting>
  <conditionalFormatting sqref="E161">
    <cfRule type="duplicateValues" dxfId="7359" priority="23629"/>
  </conditionalFormatting>
  <conditionalFormatting sqref="E161">
    <cfRule type="duplicateValues" dxfId="7358" priority="23628"/>
  </conditionalFormatting>
  <conditionalFormatting sqref="E161">
    <cfRule type="duplicateValues" dxfId="7357" priority="23627"/>
  </conditionalFormatting>
  <conditionalFormatting sqref="E161">
    <cfRule type="duplicateValues" dxfId="7356" priority="23626"/>
  </conditionalFormatting>
  <conditionalFormatting sqref="E161">
    <cfRule type="duplicateValues" dxfId="7355" priority="23625"/>
  </conditionalFormatting>
  <conditionalFormatting sqref="E161">
    <cfRule type="duplicateValues" dxfId="7354" priority="23624"/>
  </conditionalFormatting>
  <conditionalFormatting sqref="E161">
    <cfRule type="duplicateValues" dxfId="7353" priority="23623"/>
  </conditionalFormatting>
  <conditionalFormatting sqref="E161">
    <cfRule type="duplicateValues" dxfId="7352" priority="23622"/>
  </conditionalFormatting>
  <conditionalFormatting sqref="E161">
    <cfRule type="duplicateValues" dxfId="7351" priority="23621"/>
  </conditionalFormatting>
  <conditionalFormatting sqref="E161">
    <cfRule type="duplicateValues" dxfId="7350" priority="23620"/>
  </conditionalFormatting>
  <conditionalFormatting sqref="E161">
    <cfRule type="duplicateValues" dxfId="7349" priority="23619"/>
  </conditionalFormatting>
  <conditionalFormatting sqref="E161">
    <cfRule type="duplicateValues" dxfId="7348" priority="23618"/>
  </conditionalFormatting>
  <conditionalFormatting sqref="E161">
    <cfRule type="duplicateValues" dxfId="7347" priority="23617"/>
  </conditionalFormatting>
  <conditionalFormatting sqref="E161">
    <cfRule type="duplicateValues" dxfId="7346" priority="23616"/>
  </conditionalFormatting>
  <conditionalFormatting sqref="E161">
    <cfRule type="duplicateValues" dxfId="7345" priority="23615"/>
  </conditionalFormatting>
  <conditionalFormatting sqref="E161">
    <cfRule type="duplicateValues" dxfId="7344" priority="23614"/>
  </conditionalFormatting>
  <conditionalFormatting sqref="E161">
    <cfRule type="duplicateValues" dxfId="7343" priority="23613"/>
  </conditionalFormatting>
  <conditionalFormatting sqref="E161">
    <cfRule type="duplicateValues" dxfId="7342" priority="23612"/>
  </conditionalFormatting>
  <conditionalFormatting sqref="E161">
    <cfRule type="duplicateValues" dxfId="7341" priority="23611"/>
  </conditionalFormatting>
  <conditionalFormatting sqref="E161">
    <cfRule type="duplicateValues" dxfId="7340" priority="23610"/>
  </conditionalFormatting>
  <conditionalFormatting sqref="E161">
    <cfRule type="duplicateValues" dxfId="7339" priority="23609"/>
  </conditionalFormatting>
  <conditionalFormatting sqref="E161">
    <cfRule type="duplicateValues" dxfId="7338" priority="23608"/>
  </conditionalFormatting>
  <conditionalFormatting sqref="E161">
    <cfRule type="duplicateValues" dxfId="7337" priority="23607"/>
  </conditionalFormatting>
  <conditionalFormatting sqref="E161">
    <cfRule type="duplicateValues" dxfId="7336" priority="23606"/>
  </conditionalFormatting>
  <conditionalFormatting sqref="E161">
    <cfRule type="duplicateValues" dxfId="7335" priority="23605"/>
  </conditionalFormatting>
  <conditionalFormatting sqref="E161">
    <cfRule type="duplicateValues" dxfId="7334" priority="23604"/>
  </conditionalFormatting>
  <conditionalFormatting sqref="E161">
    <cfRule type="duplicateValues" dxfId="7333" priority="23603"/>
  </conditionalFormatting>
  <conditionalFormatting sqref="E161">
    <cfRule type="duplicateValues" dxfId="7332" priority="23602"/>
  </conditionalFormatting>
  <conditionalFormatting sqref="E161">
    <cfRule type="duplicateValues" dxfId="7331" priority="23601"/>
  </conditionalFormatting>
  <conditionalFormatting sqref="E161">
    <cfRule type="duplicateValues" dxfId="7330" priority="23600"/>
  </conditionalFormatting>
  <conditionalFormatting sqref="E161">
    <cfRule type="duplicateValues" dxfId="7329" priority="23599"/>
  </conditionalFormatting>
  <conditionalFormatting sqref="E161">
    <cfRule type="duplicateValues" dxfId="7328" priority="23598"/>
  </conditionalFormatting>
  <conditionalFormatting sqref="E161">
    <cfRule type="duplicateValues" dxfId="7327" priority="23597"/>
  </conditionalFormatting>
  <conditionalFormatting sqref="E161">
    <cfRule type="duplicateValues" dxfId="7326" priority="23596"/>
  </conditionalFormatting>
  <conditionalFormatting sqref="E161">
    <cfRule type="duplicateValues" dxfId="7325" priority="23595"/>
  </conditionalFormatting>
  <conditionalFormatting sqref="E161">
    <cfRule type="duplicateValues" dxfId="7324" priority="23594"/>
  </conditionalFormatting>
  <conditionalFormatting sqref="E161">
    <cfRule type="duplicateValues" dxfId="7323" priority="23593"/>
  </conditionalFormatting>
  <conditionalFormatting sqref="E161">
    <cfRule type="duplicateValues" dxfId="7322" priority="23592"/>
  </conditionalFormatting>
  <conditionalFormatting sqref="E161">
    <cfRule type="duplicateValues" dxfId="7321" priority="23591"/>
  </conditionalFormatting>
  <conditionalFormatting sqref="E161">
    <cfRule type="duplicateValues" dxfId="7320" priority="23590"/>
  </conditionalFormatting>
  <conditionalFormatting sqref="E161">
    <cfRule type="duplicateValues" dxfId="7319" priority="23589"/>
  </conditionalFormatting>
  <conditionalFormatting sqref="E161">
    <cfRule type="duplicateValues" dxfId="7318" priority="23588"/>
  </conditionalFormatting>
  <conditionalFormatting sqref="E161">
    <cfRule type="duplicateValues" dxfId="7317" priority="23587"/>
  </conditionalFormatting>
  <conditionalFormatting sqref="E161">
    <cfRule type="duplicateValues" dxfId="7316" priority="23586"/>
  </conditionalFormatting>
  <conditionalFormatting sqref="E161">
    <cfRule type="duplicateValues" dxfId="7315" priority="23585"/>
  </conditionalFormatting>
  <conditionalFormatting sqref="E161">
    <cfRule type="duplicateValues" dxfId="7314" priority="23584"/>
  </conditionalFormatting>
  <conditionalFormatting sqref="E161">
    <cfRule type="duplicateValues" dxfId="7313" priority="23583"/>
  </conditionalFormatting>
  <conditionalFormatting sqref="E161">
    <cfRule type="duplicateValues" dxfId="7312" priority="23582"/>
  </conditionalFormatting>
  <conditionalFormatting sqref="E161">
    <cfRule type="duplicateValues" dxfId="7311" priority="23581"/>
  </conditionalFormatting>
  <conditionalFormatting sqref="E161">
    <cfRule type="duplicateValues" dxfId="7310" priority="23580"/>
  </conditionalFormatting>
  <conditionalFormatting sqref="E161">
    <cfRule type="duplicateValues" dxfId="7309" priority="23579"/>
  </conditionalFormatting>
  <conditionalFormatting sqref="E161">
    <cfRule type="duplicateValues" dxfId="7308" priority="23578"/>
  </conditionalFormatting>
  <conditionalFormatting sqref="E161">
    <cfRule type="duplicateValues" dxfId="7307" priority="23577"/>
  </conditionalFormatting>
  <conditionalFormatting sqref="E161">
    <cfRule type="duplicateValues" dxfId="7306" priority="23576"/>
  </conditionalFormatting>
  <conditionalFormatting sqref="E161">
    <cfRule type="duplicateValues" dxfId="7305" priority="23575"/>
  </conditionalFormatting>
  <conditionalFormatting sqref="E161">
    <cfRule type="duplicateValues" dxfId="7304" priority="23574"/>
  </conditionalFormatting>
  <conditionalFormatting sqref="E161">
    <cfRule type="duplicateValues" dxfId="7303" priority="23573"/>
  </conditionalFormatting>
  <conditionalFormatting sqref="E161">
    <cfRule type="duplicateValues" dxfId="7302" priority="23572"/>
  </conditionalFormatting>
  <conditionalFormatting sqref="E161">
    <cfRule type="duplicateValues" dxfId="7301" priority="23571"/>
  </conditionalFormatting>
  <conditionalFormatting sqref="E161">
    <cfRule type="duplicateValues" dxfId="7300" priority="23570"/>
  </conditionalFormatting>
  <conditionalFormatting sqref="E161">
    <cfRule type="duplicateValues" dxfId="7299" priority="23569"/>
  </conditionalFormatting>
  <conditionalFormatting sqref="E161">
    <cfRule type="duplicateValues" dxfId="7298" priority="23568"/>
  </conditionalFormatting>
  <conditionalFormatting sqref="E161">
    <cfRule type="duplicateValues" dxfId="7297" priority="23567"/>
  </conditionalFormatting>
  <conditionalFormatting sqref="E161">
    <cfRule type="duplicateValues" dxfId="7296" priority="23566"/>
  </conditionalFormatting>
  <conditionalFormatting sqref="E161">
    <cfRule type="duplicateValues" dxfId="7295" priority="23565"/>
  </conditionalFormatting>
  <conditionalFormatting sqref="E161">
    <cfRule type="duplicateValues" dxfId="7294" priority="23564"/>
  </conditionalFormatting>
  <conditionalFormatting sqref="E161">
    <cfRule type="duplicateValues" dxfId="7293" priority="23563"/>
  </conditionalFormatting>
  <conditionalFormatting sqref="E161">
    <cfRule type="duplicateValues" dxfId="7292" priority="23562"/>
  </conditionalFormatting>
  <conditionalFormatting sqref="E161">
    <cfRule type="duplicateValues" dxfId="7291" priority="23561"/>
  </conditionalFormatting>
  <conditionalFormatting sqref="E161">
    <cfRule type="duplicateValues" dxfId="7290" priority="23560"/>
  </conditionalFormatting>
  <conditionalFormatting sqref="E161">
    <cfRule type="duplicateValues" dxfId="7289" priority="23559"/>
  </conditionalFormatting>
  <conditionalFormatting sqref="E161">
    <cfRule type="duplicateValues" dxfId="7288" priority="23558"/>
  </conditionalFormatting>
  <conditionalFormatting sqref="E161">
    <cfRule type="duplicateValues" dxfId="7287" priority="23557"/>
  </conditionalFormatting>
  <conditionalFormatting sqref="E161">
    <cfRule type="duplicateValues" dxfId="7286" priority="23556"/>
  </conditionalFormatting>
  <conditionalFormatting sqref="E161">
    <cfRule type="duplicateValues" dxfId="7285" priority="23555"/>
  </conditionalFormatting>
  <conditionalFormatting sqref="E161">
    <cfRule type="duplicateValues" dxfId="7284" priority="23554"/>
  </conditionalFormatting>
  <conditionalFormatting sqref="E161">
    <cfRule type="duplicateValues" dxfId="7283" priority="23553"/>
  </conditionalFormatting>
  <conditionalFormatting sqref="E161">
    <cfRule type="duplicateValues" dxfId="7282" priority="23552"/>
  </conditionalFormatting>
  <conditionalFormatting sqref="E161">
    <cfRule type="duplicateValues" dxfId="7281" priority="23551"/>
  </conditionalFormatting>
  <conditionalFormatting sqref="E161">
    <cfRule type="duplicateValues" dxfId="7280" priority="23550"/>
  </conditionalFormatting>
  <conditionalFormatting sqref="E161">
    <cfRule type="duplicateValues" dxfId="7279" priority="23549"/>
  </conditionalFormatting>
  <conditionalFormatting sqref="E161">
    <cfRule type="duplicateValues" dxfId="7278" priority="23548"/>
  </conditionalFormatting>
  <conditionalFormatting sqref="E161">
    <cfRule type="duplicateValues" dxfId="7277" priority="23547"/>
  </conditionalFormatting>
  <conditionalFormatting sqref="E161">
    <cfRule type="duplicateValues" dxfId="7276" priority="23546"/>
  </conditionalFormatting>
  <conditionalFormatting sqref="E161">
    <cfRule type="duplicateValues" dxfId="7275" priority="23545"/>
  </conditionalFormatting>
  <conditionalFormatting sqref="E161">
    <cfRule type="duplicateValues" dxfId="7274" priority="23544"/>
  </conditionalFormatting>
  <conditionalFormatting sqref="E161">
    <cfRule type="duplicateValues" dxfId="7273" priority="23543"/>
  </conditionalFormatting>
  <conditionalFormatting sqref="E161">
    <cfRule type="duplicateValues" dxfId="7272" priority="23542"/>
  </conditionalFormatting>
  <conditionalFormatting sqref="E161">
    <cfRule type="duplicateValues" dxfId="7271" priority="23541"/>
  </conditionalFormatting>
  <conditionalFormatting sqref="E161">
    <cfRule type="duplicateValues" dxfId="7270" priority="23540"/>
  </conditionalFormatting>
  <conditionalFormatting sqref="E161">
    <cfRule type="duplicateValues" dxfId="7269" priority="23539"/>
  </conditionalFormatting>
  <conditionalFormatting sqref="E161">
    <cfRule type="duplicateValues" dxfId="7268" priority="23538"/>
  </conditionalFormatting>
  <conditionalFormatting sqref="E161">
    <cfRule type="duplicateValues" dxfId="7267" priority="23537"/>
  </conditionalFormatting>
  <conditionalFormatting sqref="E161">
    <cfRule type="duplicateValues" dxfId="7266" priority="23536"/>
  </conditionalFormatting>
  <conditionalFormatting sqref="E161">
    <cfRule type="duplicateValues" dxfId="7265" priority="23535"/>
  </conditionalFormatting>
  <conditionalFormatting sqref="E161">
    <cfRule type="duplicateValues" dxfId="7264" priority="23534"/>
  </conditionalFormatting>
  <conditionalFormatting sqref="E161">
    <cfRule type="duplicateValues" dxfId="7263" priority="23533"/>
  </conditionalFormatting>
  <conditionalFormatting sqref="E161">
    <cfRule type="duplicateValues" dxfId="7262" priority="23532"/>
  </conditionalFormatting>
  <conditionalFormatting sqref="E161">
    <cfRule type="duplicateValues" dxfId="7261" priority="23531"/>
  </conditionalFormatting>
  <conditionalFormatting sqref="E161">
    <cfRule type="duplicateValues" dxfId="7260" priority="23530"/>
  </conditionalFormatting>
  <conditionalFormatting sqref="E161">
    <cfRule type="duplicateValues" dxfId="7259" priority="23529"/>
  </conditionalFormatting>
  <conditionalFormatting sqref="E161">
    <cfRule type="duplicateValues" dxfId="7258" priority="23528"/>
  </conditionalFormatting>
  <conditionalFormatting sqref="E161">
    <cfRule type="duplicateValues" dxfId="7257" priority="23527"/>
  </conditionalFormatting>
  <conditionalFormatting sqref="E161">
    <cfRule type="duplicateValues" dxfId="7256" priority="23526"/>
  </conditionalFormatting>
  <conditionalFormatting sqref="E161">
    <cfRule type="duplicateValues" dxfId="7255" priority="23525"/>
  </conditionalFormatting>
  <conditionalFormatting sqref="E161">
    <cfRule type="duplicateValues" dxfId="7254" priority="23524"/>
  </conditionalFormatting>
  <conditionalFormatting sqref="E161">
    <cfRule type="duplicateValues" dxfId="7253" priority="23523"/>
  </conditionalFormatting>
  <conditionalFormatting sqref="E161">
    <cfRule type="duplicateValues" dxfId="7252" priority="23522"/>
  </conditionalFormatting>
  <conditionalFormatting sqref="E161">
    <cfRule type="duplicateValues" dxfId="7251" priority="23521"/>
  </conditionalFormatting>
  <conditionalFormatting sqref="E161">
    <cfRule type="duplicateValues" dxfId="7250" priority="23520"/>
  </conditionalFormatting>
  <conditionalFormatting sqref="E161">
    <cfRule type="duplicateValues" dxfId="7249" priority="23519"/>
  </conditionalFormatting>
  <conditionalFormatting sqref="E161">
    <cfRule type="duplicateValues" dxfId="7248" priority="23518"/>
  </conditionalFormatting>
  <conditionalFormatting sqref="E161">
    <cfRule type="duplicateValues" dxfId="7247" priority="23517"/>
  </conditionalFormatting>
  <conditionalFormatting sqref="E161">
    <cfRule type="duplicateValues" dxfId="7246" priority="23516"/>
  </conditionalFormatting>
  <conditionalFormatting sqref="E161">
    <cfRule type="duplicateValues" dxfId="7245" priority="23515"/>
  </conditionalFormatting>
  <conditionalFormatting sqref="E161">
    <cfRule type="duplicateValues" dxfId="7244" priority="23514"/>
  </conditionalFormatting>
  <conditionalFormatting sqref="E161">
    <cfRule type="duplicateValues" dxfId="7243" priority="23513"/>
  </conditionalFormatting>
  <conditionalFormatting sqref="E161">
    <cfRule type="duplicateValues" dxfId="7242" priority="23512"/>
  </conditionalFormatting>
  <conditionalFormatting sqref="E161">
    <cfRule type="duplicateValues" dxfId="7241" priority="23511"/>
  </conditionalFormatting>
  <conditionalFormatting sqref="E161">
    <cfRule type="duplicateValues" dxfId="7240" priority="23510"/>
  </conditionalFormatting>
  <conditionalFormatting sqref="E161">
    <cfRule type="duplicateValues" dxfId="7239" priority="23509"/>
  </conditionalFormatting>
  <conditionalFormatting sqref="E89:E90">
    <cfRule type="duplicateValues" dxfId="7238" priority="23225" stopIfTrue="1"/>
  </conditionalFormatting>
  <conditionalFormatting sqref="E89:E90">
    <cfRule type="duplicateValues" dxfId="7237" priority="23224" stopIfTrue="1"/>
  </conditionalFormatting>
  <conditionalFormatting sqref="E88">
    <cfRule type="duplicateValues" dxfId="7236" priority="23223" stopIfTrue="1"/>
  </conditionalFormatting>
  <conditionalFormatting sqref="E88">
    <cfRule type="duplicateValues" dxfId="7235" priority="23222" stopIfTrue="1"/>
  </conditionalFormatting>
  <conditionalFormatting sqref="E88">
    <cfRule type="duplicateValues" dxfId="7234" priority="23208" stopIfTrue="1"/>
  </conditionalFormatting>
  <conditionalFormatting sqref="E88">
    <cfRule type="duplicateValues" dxfId="7233" priority="23207" stopIfTrue="1"/>
  </conditionalFormatting>
  <conditionalFormatting sqref="E89:E90">
    <cfRule type="duplicateValues" dxfId="7232" priority="23206" stopIfTrue="1"/>
  </conditionalFormatting>
  <conditionalFormatting sqref="E89:E90">
    <cfRule type="duplicateValues" dxfId="7231" priority="23205" stopIfTrue="1"/>
  </conditionalFormatting>
  <conditionalFormatting sqref="E88">
    <cfRule type="duplicateValues" dxfId="7230" priority="23195" stopIfTrue="1"/>
  </conditionalFormatting>
  <conditionalFormatting sqref="E88">
    <cfRule type="duplicateValues" dxfId="7229" priority="23194" stopIfTrue="1"/>
  </conditionalFormatting>
  <conditionalFormatting sqref="E89:E90">
    <cfRule type="duplicateValues" dxfId="7228" priority="23193" stopIfTrue="1"/>
  </conditionalFormatting>
  <conditionalFormatting sqref="E89:E90">
    <cfRule type="duplicateValues" dxfId="7227" priority="23192" stopIfTrue="1"/>
  </conditionalFormatting>
  <conditionalFormatting sqref="E88">
    <cfRule type="duplicateValues" dxfId="7226" priority="23174" stopIfTrue="1"/>
  </conditionalFormatting>
  <conditionalFormatting sqref="E88">
    <cfRule type="duplicateValues" dxfId="7225" priority="23173" stopIfTrue="1"/>
  </conditionalFormatting>
  <conditionalFormatting sqref="E89:E90">
    <cfRule type="duplicateValues" dxfId="7224" priority="23172" stopIfTrue="1"/>
  </conditionalFormatting>
  <conditionalFormatting sqref="E89:E90">
    <cfRule type="duplicateValues" dxfId="7223" priority="23171" stopIfTrue="1"/>
  </conditionalFormatting>
  <conditionalFormatting sqref="E90">
    <cfRule type="duplicateValues" dxfId="7222" priority="23170" stopIfTrue="1"/>
  </conditionalFormatting>
  <conditionalFormatting sqref="E90">
    <cfRule type="duplicateValues" dxfId="7221" priority="23169" stopIfTrue="1"/>
  </conditionalFormatting>
  <conditionalFormatting sqref="E88">
    <cfRule type="duplicateValues" dxfId="7220" priority="23164" stopIfTrue="1"/>
  </conditionalFormatting>
  <conditionalFormatting sqref="E88">
    <cfRule type="duplicateValues" dxfId="7219" priority="23163" stopIfTrue="1"/>
  </conditionalFormatting>
  <conditionalFormatting sqref="E88">
    <cfRule type="duplicateValues" dxfId="7218" priority="23119" stopIfTrue="1"/>
  </conditionalFormatting>
  <conditionalFormatting sqref="E88">
    <cfRule type="duplicateValues" dxfId="7217" priority="23118" stopIfTrue="1"/>
  </conditionalFormatting>
  <conditionalFormatting sqref="E88">
    <cfRule type="duplicateValues" dxfId="7216" priority="23100" stopIfTrue="1"/>
  </conditionalFormatting>
  <conditionalFormatting sqref="E88">
    <cfRule type="duplicateValues" dxfId="7215" priority="23099" stopIfTrue="1"/>
  </conditionalFormatting>
  <conditionalFormatting sqref="E89:E90">
    <cfRule type="duplicateValues" dxfId="7214" priority="23098" stopIfTrue="1"/>
  </conditionalFormatting>
  <conditionalFormatting sqref="E89:E90">
    <cfRule type="duplicateValues" dxfId="7213" priority="23097" stopIfTrue="1"/>
  </conditionalFormatting>
  <conditionalFormatting sqref="E90">
    <cfRule type="duplicateValues" dxfId="7212" priority="23096" stopIfTrue="1"/>
  </conditionalFormatting>
  <conditionalFormatting sqref="E90">
    <cfRule type="duplicateValues" dxfId="7211" priority="23095" stopIfTrue="1"/>
  </conditionalFormatting>
  <conditionalFormatting sqref="E88">
    <cfRule type="duplicateValues" dxfId="7210" priority="23079" stopIfTrue="1"/>
  </conditionalFormatting>
  <conditionalFormatting sqref="E88">
    <cfRule type="duplicateValues" dxfId="7209" priority="23078" stopIfTrue="1"/>
  </conditionalFormatting>
  <conditionalFormatting sqref="E89:E90">
    <cfRule type="duplicateValues" dxfId="7208" priority="23077" stopIfTrue="1"/>
  </conditionalFormatting>
  <conditionalFormatting sqref="E89:E90">
    <cfRule type="duplicateValues" dxfId="7207" priority="23076" stopIfTrue="1"/>
  </conditionalFormatting>
  <conditionalFormatting sqref="E90">
    <cfRule type="duplicateValues" dxfId="7206" priority="23075" stopIfTrue="1"/>
  </conditionalFormatting>
  <conditionalFormatting sqref="E90">
    <cfRule type="duplicateValues" dxfId="7205" priority="23074" stopIfTrue="1"/>
  </conditionalFormatting>
  <conditionalFormatting sqref="E88">
    <cfRule type="duplicateValues" dxfId="7204" priority="23049" stopIfTrue="1"/>
  </conditionalFormatting>
  <conditionalFormatting sqref="E88">
    <cfRule type="duplicateValues" dxfId="7203" priority="23048" stopIfTrue="1"/>
  </conditionalFormatting>
  <conditionalFormatting sqref="E89:E90">
    <cfRule type="duplicateValues" dxfId="7202" priority="23047" stopIfTrue="1"/>
  </conditionalFormatting>
  <conditionalFormatting sqref="E89:E90">
    <cfRule type="duplicateValues" dxfId="7201" priority="23046" stopIfTrue="1"/>
  </conditionalFormatting>
  <conditionalFormatting sqref="E90">
    <cfRule type="duplicateValues" dxfId="7200" priority="23045" stopIfTrue="1"/>
  </conditionalFormatting>
  <conditionalFormatting sqref="E90">
    <cfRule type="duplicateValues" dxfId="7199" priority="23044" stopIfTrue="1"/>
  </conditionalFormatting>
  <conditionalFormatting sqref="E88">
    <cfRule type="duplicateValues" dxfId="7198" priority="23030" stopIfTrue="1"/>
  </conditionalFormatting>
  <conditionalFormatting sqref="E88">
    <cfRule type="duplicateValues" dxfId="7197" priority="23029" stopIfTrue="1"/>
  </conditionalFormatting>
  <conditionalFormatting sqref="E88">
    <cfRule type="duplicateValues" dxfId="7196" priority="23028" stopIfTrue="1"/>
  </conditionalFormatting>
  <conditionalFormatting sqref="E89:E90">
    <cfRule type="duplicateValues" dxfId="7195" priority="23027" stopIfTrue="1"/>
  </conditionalFormatting>
  <conditionalFormatting sqref="E89:E90">
    <cfRule type="duplicateValues" dxfId="7194" priority="23026" stopIfTrue="1"/>
  </conditionalFormatting>
  <conditionalFormatting sqref="E90">
    <cfRule type="duplicateValues" dxfId="7193" priority="23025" stopIfTrue="1"/>
  </conditionalFormatting>
  <conditionalFormatting sqref="E90">
    <cfRule type="duplicateValues" dxfId="7192" priority="23024" stopIfTrue="1"/>
  </conditionalFormatting>
  <conditionalFormatting sqref="E89:E90">
    <cfRule type="duplicateValues" dxfId="7191" priority="23014" stopIfTrue="1"/>
  </conditionalFormatting>
  <conditionalFormatting sqref="E89:E90">
    <cfRule type="duplicateValues" dxfId="7190" priority="23013" stopIfTrue="1"/>
  </conditionalFormatting>
  <conditionalFormatting sqref="E88">
    <cfRule type="duplicateValues" dxfId="7189" priority="23012" stopIfTrue="1"/>
  </conditionalFormatting>
  <conditionalFormatting sqref="E88">
    <cfRule type="duplicateValues" dxfId="7188" priority="23011" stopIfTrue="1"/>
  </conditionalFormatting>
  <conditionalFormatting sqref="E88">
    <cfRule type="duplicateValues" dxfId="7187" priority="23000" stopIfTrue="1"/>
  </conditionalFormatting>
  <conditionalFormatting sqref="E88">
    <cfRule type="duplicateValues" dxfId="7186" priority="22999" stopIfTrue="1"/>
  </conditionalFormatting>
  <conditionalFormatting sqref="E89:E90">
    <cfRule type="duplicateValues" dxfId="7185" priority="22998" stopIfTrue="1"/>
  </conditionalFormatting>
  <conditionalFormatting sqref="E89:E90">
    <cfRule type="duplicateValues" dxfId="7184" priority="22997" stopIfTrue="1"/>
  </conditionalFormatting>
  <conditionalFormatting sqref="E88">
    <cfRule type="duplicateValues" dxfId="7183" priority="22987" stopIfTrue="1"/>
  </conditionalFormatting>
  <conditionalFormatting sqref="E88">
    <cfRule type="duplicateValues" dxfId="7182" priority="22986" stopIfTrue="1"/>
  </conditionalFormatting>
  <conditionalFormatting sqref="E89:E90">
    <cfRule type="duplicateValues" dxfId="7181" priority="22985" stopIfTrue="1"/>
  </conditionalFormatting>
  <conditionalFormatting sqref="E89:E90">
    <cfRule type="duplicateValues" dxfId="7180" priority="22984" stopIfTrue="1"/>
  </conditionalFormatting>
  <conditionalFormatting sqref="E88">
    <cfRule type="duplicateValues" dxfId="7179" priority="22966" stopIfTrue="1"/>
  </conditionalFormatting>
  <conditionalFormatting sqref="E88">
    <cfRule type="duplicateValues" dxfId="7178" priority="22965" stopIfTrue="1"/>
  </conditionalFormatting>
  <conditionalFormatting sqref="E89:E90">
    <cfRule type="duplicateValues" dxfId="7177" priority="22964" stopIfTrue="1"/>
  </conditionalFormatting>
  <conditionalFormatting sqref="E89:E90">
    <cfRule type="duplicateValues" dxfId="7176" priority="22963" stopIfTrue="1"/>
  </conditionalFormatting>
  <conditionalFormatting sqref="E90">
    <cfRule type="duplicateValues" dxfId="7175" priority="22962" stopIfTrue="1"/>
  </conditionalFormatting>
  <conditionalFormatting sqref="E90">
    <cfRule type="duplicateValues" dxfId="7174" priority="22961" stopIfTrue="1"/>
  </conditionalFormatting>
  <conditionalFormatting sqref="E91">
    <cfRule type="duplicateValues" dxfId="7173" priority="22960" stopIfTrue="1"/>
  </conditionalFormatting>
  <conditionalFormatting sqref="E91">
    <cfRule type="duplicateValues" dxfId="7172" priority="22959" stopIfTrue="1"/>
  </conditionalFormatting>
  <conditionalFormatting sqref="E91">
    <cfRule type="duplicateValues" dxfId="7171" priority="22958" stopIfTrue="1"/>
  </conditionalFormatting>
  <conditionalFormatting sqref="E92">
    <cfRule type="duplicateValues" dxfId="7170" priority="22957" stopIfTrue="1"/>
  </conditionalFormatting>
  <conditionalFormatting sqref="E92">
    <cfRule type="duplicateValues" dxfId="7169" priority="22956" stopIfTrue="1"/>
  </conditionalFormatting>
  <conditionalFormatting sqref="E93">
    <cfRule type="duplicateValues" dxfId="7168" priority="22955" stopIfTrue="1"/>
  </conditionalFormatting>
  <conditionalFormatting sqref="E93">
    <cfRule type="duplicateValues" dxfId="7167" priority="22954" stopIfTrue="1"/>
  </conditionalFormatting>
  <conditionalFormatting sqref="E94">
    <cfRule type="duplicateValues" dxfId="7166" priority="22953" stopIfTrue="1"/>
  </conditionalFormatting>
  <conditionalFormatting sqref="E94">
    <cfRule type="duplicateValues" dxfId="7165" priority="22952" stopIfTrue="1"/>
  </conditionalFormatting>
  <conditionalFormatting sqref="E96:E97">
    <cfRule type="duplicateValues" dxfId="7164" priority="22951" stopIfTrue="1"/>
  </conditionalFormatting>
  <conditionalFormatting sqref="E96:E97">
    <cfRule type="duplicateValues" dxfId="7163" priority="22950" stopIfTrue="1"/>
  </conditionalFormatting>
  <conditionalFormatting sqref="E95">
    <cfRule type="duplicateValues" dxfId="7162" priority="22949" stopIfTrue="1"/>
  </conditionalFormatting>
  <conditionalFormatting sqref="E95">
    <cfRule type="duplicateValues" dxfId="7161" priority="22948" stopIfTrue="1"/>
  </conditionalFormatting>
  <conditionalFormatting sqref="E91">
    <cfRule type="duplicateValues" dxfId="7160" priority="22943" stopIfTrue="1"/>
  </conditionalFormatting>
  <conditionalFormatting sqref="E91">
    <cfRule type="duplicateValues" dxfId="7159" priority="22942" stopIfTrue="1"/>
  </conditionalFormatting>
  <conditionalFormatting sqref="E92">
    <cfRule type="duplicateValues" dxfId="7158" priority="22941" stopIfTrue="1"/>
  </conditionalFormatting>
  <conditionalFormatting sqref="E92">
    <cfRule type="duplicateValues" dxfId="7157" priority="22940" stopIfTrue="1"/>
  </conditionalFormatting>
  <conditionalFormatting sqref="E92">
    <cfRule type="duplicateValues" dxfId="7156" priority="22939" stopIfTrue="1"/>
  </conditionalFormatting>
  <conditionalFormatting sqref="E93">
    <cfRule type="duplicateValues" dxfId="7155" priority="22938" stopIfTrue="1"/>
  </conditionalFormatting>
  <conditionalFormatting sqref="E93">
    <cfRule type="duplicateValues" dxfId="7154" priority="22937" stopIfTrue="1"/>
  </conditionalFormatting>
  <conditionalFormatting sqref="E94">
    <cfRule type="duplicateValues" dxfId="7153" priority="22936" stopIfTrue="1"/>
  </conditionalFormatting>
  <conditionalFormatting sqref="E94">
    <cfRule type="duplicateValues" dxfId="7152" priority="22935" stopIfTrue="1"/>
  </conditionalFormatting>
  <conditionalFormatting sqref="E95">
    <cfRule type="duplicateValues" dxfId="7151" priority="22934" stopIfTrue="1"/>
  </conditionalFormatting>
  <conditionalFormatting sqref="E95">
    <cfRule type="duplicateValues" dxfId="7150" priority="22933" stopIfTrue="1"/>
  </conditionalFormatting>
  <conditionalFormatting sqref="E96:E97">
    <cfRule type="duplicateValues" dxfId="7149" priority="22932" stopIfTrue="1"/>
  </conditionalFormatting>
  <conditionalFormatting sqref="E96:E97">
    <cfRule type="duplicateValues" dxfId="7148" priority="22931" stopIfTrue="1"/>
  </conditionalFormatting>
  <conditionalFormatting sqref="E91">
    <cfRule type="duplicateValues" dxfId="7147" priority="22930" stopIfTrue="1"/>
  </conditionalFormatting>
  <conditionalFormatting sqref="E91">
    <cfRule type="duplicateValues" dxfId="7146" priority="22929" stopIfTrue="1"/>
  </conditionalFormatting>
  <conditionalFormatting sqref="E92">
    <cfRule type="duplicateValues" dxfId="7145" priority="22928" stopIfTrue="1"/>
  </conditionalFormatting>
  <conditionalFormatting sqref="E92">
    <cfRule type="duplicateValues" dxfId="7144" priority="22927" stopIfTrue="1"/>
  </conditionalFormatting>
  <conditionalFormatting sqref="E92">
    <cfRule type="duplicateValues" dxfId="7143" priority="22926" stopIfTrue="1"/>
  </conditionalFormatting>
  <conditionalFormatting sqref="E93">
    <cfRule type="duplicateValues" dxfId="7142" priority="22925" stopIfTrue="1"/>
  </conditionalFormatting>
  <conditionalFormatting sqref="E93">
    <cfRule type="duplicateValues" dxfId="7141" priority="22924" stopIfTrue="1"/>
  </conditionalFormatting>
  <conditionalFormatting sqref="E94">
    <cfRule type="duplicateValues" dxfId="7140" priority="22923" stopIfTrue="1"/>
  </conditionalFormatting>
  <conditionalFormatting sqref="E94">
    <cfRule type="duplicateValues" dxfId="7139" priority="22922" stopIfTrue="1"/>
  </conditionalFormatting>
  <conditionalFormatting sqref="E95">
    <cfRule type="duplicateValues" dxfId="7138" priority="22921" stopIfTrue="1"/>
  </conditionalFormatting>
  <conditionalFormatting sqref="E95">
    <cfRule type="duplicateValues" dxfId="7137" priority="22920" stopIfTrue="1"/>
  </conditionalFormatting>
  <conditionalFormatting sqref="E96:E97">
    <cfRule type="duplicateValues" dxfId="7136" priority="22919" stopIfTrue="1"/>
  </conditionalFormatting>
  <conditionalFormatting sqref="E96:E97">
    <cfRule type="duplicateValues" dxfId="7135" priority="22918" stopIfTrue="1"/>
  </conditionalFormatting>
  <conditionalFormatting sqref="E91">
    <cfRule type="duplicateValues" dxfId="7134" priority="22917" stopIfTrue="1"/>
  </conditionalFormatting>
  <conditionalFormatting sqref="E91">
    <cfRule type="duplicateValues" dxfId="7133" priority="22916" stopIfTrue="1"/>
  </conditionalFormatting>
  <conditionalFormatting sqref="E91">
    <cfRule type="duplicateValues" dxfId="7132" priority="22915" stopIfTrue="1"/>
  </conditionalFormatting>
  <conditionalFormatting sqref="E91">
    <cfRule type="duplicateValues" dxfId="7131" priority="22914" stopIfTrue="1"/>
  </conditionalFormatting>
  <conditionalFormatting sqref="E91">
    <cfRule type="duplicateValues" dxfId="7130" priority="22913" stopIfTrue="1"/>
  </conditionalFormatting>
  <conditionalFormatting sqref="E91">
    <cfRule type="duplicateValues" dxfId="7129" priority="22912" stopIfTrue="1"/>
  </conditionalFormatting>
  <conditionalFormatting sqref="E91">
    <cfRule type="duplicateValues" dxfId="7128" priority="22911" stopIfTrue="1"/>
  </conditionalFormatting>
  <conditionalFormatting sqref="E91">
    <cfRule type="duplicateValues" dxfId="7127" priority="22910" stopIfTrue="1"/>
  </conditionalFormatting>
  <conditionalFormatting sqref="E91">
    <cfRule type="duplicateValues" dxfId="7126" priority="22909" stopIfTrue="1"/>
  </conditionalFormatting>
  <conditionalFormatting sqref="E91">
    <cfRule type="duplicateValues" dxfId="7125" priority="22908" stopIfTrue="1"/>
  </conditionalFormatting>
  <conditionalFormatting sqref="E92">
    <cfRule type="duplicateValues" dxfId="7124" priority="22907" stopIfTrue="1"/>
  </conditionalFormatting>
  <conditionalFormatting sqref="E92">
    <cfRule type="duplicateValues" dxfId="7123" priority="22906" stopIfTrue="1"/>
  </conditionalFormatting>
  <conditionalFormatting sqref="E93">
    <cfRule type="duplicateValues" dxfId="7122" priority="22905" stopIfTrue="1"/>
  </conditionalFormatting>
  <conditionalFormatting sqref="E93">
    <cfRule type="duplicateValues" dxfId="7121" priority="22904" stopIfTrue="1"/>
  </conditionalFormatting>
  <conditionalFormatting sqref="E93">
    <cfRule type="duplicateValues" dxfId="7120" priority="22903" stopIfTrue="1"/>
  </conditionalFormatting>
  <conditionalFormatting sqref="E94">
    <cfRule type="duplicateValues" dxfId="7119" priority="22902" stopIfTrue="1"/>
  </conditionalFormatting>
  <conditionalFormatting sqref="E94">
    <cfRule type="duplicateValues" dxfId="7118" priority="22901" stopIfTrue="1"/>
  </conditionalFormatting>
  <conditionalFormatting sqref="E95">
    <cfRule type="duplicateValues" dxfId="7117" priority="22900" stopIfTrue="1"/>
  </conditionalFormatting>
  <conditionalFormatting sqref="E95">
    <cfRule type="duplicateValues" dxfId="7116" priority="22899" stopIfTrue="1"/>
  </conditionalFormatting>
  <conditionalFormatting sqref="E96:E97">
    <cfRule type="duplicateValues" dxfId="7115" priority="22898" stopIfTrue="1"/>
  </conditionalFormatting>
  <conditionalFormatting sqref="E96:E97">
    <cfRule type="duplicateValues" dxfId="7114" priority="22897" stopIfTrue="1"/>
  </conditionalFormatting>
  <conditionalFormatting sqref="E97">
    <cfRule type="duplicateValues" dxfId="7113" priority="22896" stopIfTrue="1"/>
  </conditionalFormatting>
  <conditionalFormatting sqref="E97">
    <cfRule type="duplicateValues" dxfId="7112" priority="22895" stopIfTrue="1"/>
  </conditionalFormatting>
  <conditionalFormatting sqref="E91">
    <cfRule type="duplicateValues" dxfId="7111" priority="22894" stopIfTrue="1"/>
  </conditionalFormatting>
  <conditionalFormatting sqref="E91">
    <cfRule type="duplicateValues" dxfId="7110" priority="22893" stopIfTrue="1"/>
  </conditionalFormatting>
  <conditionalFormatting sqref="E92">
    <cfRule type="duplicateValues" dxfId="7109" priority="22892" stopIfTrue="1"/>
  </conditionalFormatting>
  <conditionalFormatting sqref="E92">
    <cfRule type="duplicateValues" dxfId="7108" priority="22891" stopIfTrue="1"/>
  </conditionalFormatting>
  <conditionalFormatting sqref="E94:E95">
    <cfRule type="duplicateValues" dxfId="7107" priority="22890" stopIfTrue="1"/>
  </conditionalFormatting>
  <conditionalFormatting sqref="E94:E95">
    <cfRule type="duplicateValues" dxfId="7106" priority="22889" stopIfTrue="1"/>
  </conditionalFormatting>
  <conditionalFormatting sqref="E93">
    <cfRule type="duplicateValues" dxfId="7105" priority="22888" stopIfTrue="1"/>
  </conditionalFormatting>
  <conditionalFormatting sqref="E93">
    <cfRule type="duplicateValues" dxfId="7104" priority="22887" stopIfTrue="1"/>
  </conditionalFormatting>
  <conditionalFormatting sqref="E91">
    <cfRule type="duplicateValues" dxfId="7103" priority="22873" stopIfTrue="1"/>
  </conditionalFormatting>
  <conditionalFormatting sqref="E91">
    <cfRule type="duplicateValues" dxfId="7102" priority="22872" stopIfTrue="1"/>
  </conditionalFormatting>
  <conditionalFormatting sqref="E92">
    <cfRule type="duplicateValues" dxfId="7101" priority="22871" stopIfTrue="1"/>
  </conditionalFormatting>
  <conditionalFormatting sqref="E92">
    <cfRule type="duplicateValues" dxfId="7100" priority="22870" stopIfTrue="1"/>
  </conditionalFormatting>
  <conditionalFormatting sqref="E93">
    <cfRule type="duplicateValues" dxfId="7099" priority="22869" stopIfTrue="1"/>
  </conditionalFormatting>
  <conditionalFormatting sqref="E93">
    <cfRule type="duplicateValues" dxfId="7098" priority="22868" stopIfTrue="1"/>
  </conditionalFormatting>
  <conditionalFormatting sqref="E94">
    <cfRule type="duplicateValues" dxfId="7097" priority="22867" stopIfTrue="1"/>
  </conditionalFormatting>
  <conditionalFormatting sqref="E94">
    <cfRule type="duplicateValues" dxfId="7096" priority="22866" stopIfTrue="1"/>
  </conditionalFormatting>
  <conditionalFormatting sqref="E91">
    <cfRule type="duplicateValues" dxfId="7095" priority="22865" stopIfTrue="1"/>
  </conditionalFormatting>
  <conditionalFormatting sqref="E91">
    <cfRule type="duplicateValues" dxfId="7094" priority="22864" stopIfTrue="1"/>
  </conditionalFormatting>
  <conditionalFormatting sqref="E92">
    <cfRule type="duplicateValues" dxfId="7093" priority="22863" stopIfTrue="1"/>
  </conditionalFormatting>
  <conditionalFormatting sqref="E92">
    <cfRule type="duplicateValues" dxfId="7092" priority="22862" stopIfTrue="1"/>
  </conditionalFormatting>
  <conditionalFormatting sqref="E93">
    <cfRule type="duplicateValues" dxfId="7091" priority="22861" stopIfTrue="1"/>
  </conditionalFormatting>
  <conditionalFormatting sqref="E93">
    <cfRule type="duplicateValues" dxfId="7090" priority="22860" stopIfTrue="1"/>
  </conditionalFormatting>
  <conditionalFormatting sqref="E94">
    <cfRule type="duplicateValues" dxfId="7089" priority="22859" stopIfTrue="1"/>
  </conditionalFormatting>
  <conditionalFormatting sqref="E94">
    <cfRule type="duplicateValues" dxfId="7088" priority="22858" stopIfTrue="1"/>
  </conditionalFormatting>
  <conditionalFormatting sqref="E91">
    <cfRule type="duplicateValues" dxfId="7087" priority="22854" stopIfTrue="1"/>
  </conditionalFormatting>
  <conditionalFormatting sqref="E91">
    <cfRule type="duplicateValues" dxfId="7086" priority="22853" stopIfTrue="1"/>
  </conditionalFormatting>
  <conditionalFormatting sqref="E91">
    <cfRule type="duplicateValues" dxfId="7085" priority="22852" stopIfTrue="1"/>
  </conditionalFormatting>
  <conditionalFormatting sqref="E92">
    <cfRule type="duplicateValues" dxfId="7084" priority="22851" stopIfTrue="1"/>
  </conditionalFormatting>
  <conditionalFormatting sqref="E92">
    <cfRule type="duplicateValues" dxfId="7083" priority="22850" stopIfTrue="1"/>
  </conditionalFormatting>
  <conditionalFormatting sqref="E93">
    <cfRule type="duplicateValues" dxfId="7082" priority="22849" stopIfTrue="1"/>
  </conditionalFormatting>
  <conditionalFormatting sqref="E93">
    <cfRule type="duplicateValues" dxfId="7081" priority="22848" stopIfTrue="1"/>
  </conditionalFormatting>
  <conditionalFormatting sqref="E94">
    <cfRule type="duplicateValues" dxfId="7080" priority="22847" stopIfTrue="1"/>
  </conditionalFormatting>
  <conditionalFormatting sqref="E94">
    <cfRule type="duplicateValues" dxfId="7079" priority="22846" stopIfTrue="1"/>
  </conditionalFormatting>
  <conditionalFormatting sqref="E95">
    <cfRule type="duplicateValues" dxfId="7078" priority="22845" stopIfTrue="1"/>
  </conditionalFormatting>
  <conditionalFormatting sqref="E95">
    <cfRule type="duplicateValues" dxfId="7077" priority="22844" stopIfTrue="1"/>
  </conditionalFormatting>
  <conditionalFormatting sqref="E91">
    <cfRule type="duplicateValues" dxfId="7076" priority="22843" stopIfTrue="1"/>
  </conditionalFormatting>
  <conditionalFormatting sqref="E91">
    <cfRule type="duplicateValues" dxfId="7075" priority="22842" stopIfTrue="1"/>
  </conditionalFormatting>
  <conditionalFormatting sqref="E91">
    <cfRule type="duplicateValues" dxfId="7074" priority="22841" stopIfTrue="1"/>
  </conditionalFormatting>
  <conditionalFormatting sqref="E91">
    <cfRule type="duplicateValues" dxfId="7073" priority="22840" stopIfTrue="1"/>
  </conditionalFormatting>
  <conditionalFormatting sqref="E91">
    <cfRule type="duplicateValues" dxfId="7072" priority="22839" stopIfTrue="1"/>
  </conditionalFormatting>
  <conditionalFormatting sqref="E91">
    <cfRule type="duplicateValues" dxfId="7071" priority="22838" stopIfTrue="1"/>
  </conditionalFormatting>
  <conditionalFormatting sqref="E91">
    <cfRule type="duplicateValues" dxfId="7070" priority="22837" stopIfTrue="1"/>
  </conditionalFormatting>
  <conditionalFormatting sqref="E91">
    <cfRule type="duplicateValues" dxfId="7069" priority="22836" stopIfTrue="1"/>
  </conditionalFormatting>
  <conditionalFormatting sqref="E91">
    <cfRule type="duplicateValues" dxfId="7068" priority="22835" stopIfTrue="1"/>
  </conditionalFormatting>
  <conditionalFormatting sqref="E91">
    <cfRule type="duplicateValues" dxfId="7067" priority="22834" stopIfTrue="1"/>
  </conditionalFormatting>
  <conditionalFormatting sqref="E92">
    <cfRule type="duplicateValues" dxfId="7066" priority="22833" stopIfTrue="1"/>
  </conditionalFormatting>
  <conditionalFormatting sqref="E92">
    <cfRule type="duplicateValues" dxfId="7065" priority="22832" stopIfTrue="1"/>
  </conditionalFormatting>
  <conditionalFormatting sqref="E93">
    <cfRule type="duplicateValues" dxfId="7064" priority="22831" stopIfTrue="1"/>
  </conditionalFormatting>
  <conditionalFormatting sqref="E93">
    <cfRule type="duplicateValues" dxfId="7063" priority="22830" stopIfTrue="1"/>
  </conditionalFormatting>
  <conditionalFormatting sqref="E93">
    <cfRule type="duplicateValues" dxfId="7062" priority="22829" stopIfTrue="1"/>
  </conditionalFormatting>
  <conditionalFormatting sqref="E94">
    <cfRule type="duplicateValues" dxfId="7061" priority="22828" stopIfTrue="1"/>
  </conditionalFormatting>
  <conditionalFormatting sqref="E94">
    <cfRule type="duplicateValues" dxfId="7060" priority="22827" stopIfTrue="1"/>
  </conditionalFormatting>
  <conditionalFormatting sqref="E95">
    <cfRule type="duplicateValues" dxfId="7059" priority="22826" stopIfTrue="1"/>
  </conditionalFormatting>
  <conditionalFormatting sqref="E95">
    <cfRule type="duplicateValues" dxfId="7058" priority="22825" stopIfTrue="1"/>
  </conditionalFormatting>
  <conditionalFormatting sqref="E96:E97">
    <cfRule type="duplicateValues" dxfId="7057" priority="22824" stopIfTrue="1"/>
  </conditionalFormatting>
  <conditionalFormatting sqref="E96:E97">
    <cfRule type="duplicateValues" dxfId="7056" priority="22823" stopIfTrue="1"/>
  </conditionalFormatting>
  <conditionalFormatting sqref="E97">
    <cfRule type="duplicateValues" dxfId="7055" priority="22822" stopIfTrue="1"/>
  </conditionalFormatting>
  <conditionalFormatting sqref="E97">
    <cfRule type="duplicateValues" dxfId="7054" priority="22821" stopIfTrue="1"/>
  </conditionalFormatting>
  <conditionalFormatting sqref="E92">
    <cfRule type="duplicateValues" dxfId="7053" priority="22820" stopIfTrue="1"/>
  </conditionalFormatting>
  <conditionalFormatting sqref="E92">
    <cfRule type="duplicateValues" dxfId="7052" priority="22819" stopIfTrue="1"/>
  </conditionalFormatting>
  <conditionalFormatting sqref="E92">
    <cfRule type="duplicateValues" dxfId="7051" priority="22818" stopIfTrue="1"/>
  </conditionalFormatting>
  <conditionalFormatting sqref="E92">
    <cfRule type="duplicateValues" dxfId="7050" priority="22817" stopIfTrue="1"/>
  </conditionalFormatting>
  <conditionalFormatting sqref="E92">
    <cfRule type="duplicateValues" dxfId="7049" priority="22816" stopIfTrue="1"/>
  </conditionalFormatting>
  <conditionalFormatting sqref="E92">
    <cfRule type="duplicateValues" dxfId="7048" priority="22815" stopIfTrue="1"/>
  </conditionalFormatting>
  <conditionalFormatting sqref="E92">
    <cfRule type="duplicateValues" dxfId="7047" priority="22814" stopIfTrue="1"/>
  </conditionalFormatting>
  <conditionalFormatting sqref="E92">
    <cfRule type="duplicateValues" dxfId="7046" priority="22813" stopIfTrue="1"/>
  </conditionalFormatting>
  <conditionalFormatting sqref="E92">
    <cfRule type="duplicateValues" dxfId="7045" priority="22812" stopIfTrue="1"/>
  </conditionalFormatting>
  <conditionalFormatting sqref="E92">
    <cfRule type="duplicateValues" dxfId="7044" priority="22811" stopIfTrue="1"/>
  </conditionalFormatting>
  <conditionalFormatting sqref="E93">
    <cfRule type="duplicateValues" dxfId="7043" priority="22810" stopIfTrue="1"/>
  </conditionalFormatting>
  <conditionalFormatting sqref="E93">
    <cfRule type="duplicateValues" dxfId="7042" priority="22809" stopIfTrue="1"/>
  </conditionalFormatting>
  <conditionalFormatting sqref="E94">
    <cfRule type="duplicateValues" dxfId="7041" priority="22808" stopIfTrue="1"/>
  </conditionalFormatting>
  <conditionalFormatting sqref="E94">
    <cfRule type="duplicateValues" dxfId="7040" priority="22807" stopIfTrue="1"/>
  </conditionalFormatting>
  <conditionalFormatting sqref="E94">
    <cfRule type="duplicateValues" dxfId="7039" priority="22806" stopIfTrue="1"/>
  </conditionalFormatting>
  <conditionalFormatting sqref="E95">
    <cfRule type="duplicateValues" dxfId="7038" priority="22805" stopIfTrue="1"/>
  </conditionalFormatting>
  <conditionalFormatting sqref="E95">
    <cfRule type="duplicateValues" dxfId="7037" priority="22804" stopIfTrue="1"/>
  </conditionalFormatting>
  <conditionalFormatting sqref="E96:E97">
    <cfRule type="duplicateValues" dxfId="7036" priority="22803" stopIfTrue="1"/>
  </conditionalFormatting>
  <conditionalFormatting sqref="E96:E97">
    <cfRule type="duplicateValues" dxfId="7035" priority="22802" stopIfTrue="1"/>
  </conditionalFormatting>
  <conditionalFormatting sqref="E97">
    <cfRule type="duplicateValues" dxfId="7034" priority="22801" stopIfTrue="1"/>
  </conditionalFormatting>
  <conditionalFormatting sqref="E97">
    <cfRule type="duplicateValues" dxfId="7033" priority="22800" stopIfTrue="1"/>
  </conditionalFormatting>
  <conditionalFormatting sqref="E91">
    <cfRule type="duplicateValues" dxfId="7032" priority="22799" stopIfTrue="1"/>
  </conditionalFormatting>
  <conditionalFormatting sqref="E91">
    <cfRule type="duplicateValues" dxfId="7031" priority="22798" stopIfTrue="1"/>
  </conditionalFormatting>
  <conditionalFormatting sqref="E91">
    <cfRule type="duplicateValues" dxfId="7030" priority="22797" stopIfTrue="1"/>
  </conditionalFormatting>
  <conditionalFormatting sqref="E91">
    <cfRule type="duplicateValues" dxfId="7029" priority="22796" stopIfTrue="1"/>
  </conditionalFormatting>
  <conditionalFormatting sqref="E91">
    <cfRule type="duplicateValues" dxfId="7028" priority="22795" stopIfTrue="1"/>
  </conditionalFormatting>
  <conditionalFormatting sqref="E91">
    <cfRule type="duplicateValues" dxfId="7027" priority="22794" stopIfTrue="1"/>
  </conditionalFormatting>
  <conditionalFormatting sqref="E91">
    <cfRule type="duplicateValues" dxfId="7026" priority="22793" stopIfTrue="1"/>
  </conditionalFormatting>
  <conditionalFormatting sqref="E91">
    <cfRule type="duplicateValues" dxfId="7025" priority="22792" stopIfTrue="1"/>
  </conditionalFormatting>
  <conditionalFormatting sqref="E91">
    <cfRule type="duplicateValues" dxfId="7024" priority="22791" stopIfTrue="1"/>
  </conditionalFormatting>
  <conditionalFormatting sqref="E92">
    <cfRule type="duplicateValues" dxfId="7023" priority="22790" stopIfTrue="1"/>
  </conditionalFormatting>
  <conditionalFormatting sqref="E92">
    <cfRule type="duplicateValues" dxfId="7022" priority="22789" stopIfTrue="1"/>
  </conditionalFormatting>
  <conditionalFormatting sqref="E92">
    <cfRule type="duplicateValues" dxfId="7021" priority="22788" stopIfTrue="1"/>
  </conditionalFormatting>
  <conditionalFormatting sqref="E92">
    <cfRule type="duplicateValues" dxfId="7020" priority="22787" stopIfTrue="1"/>
  </conditionalFormatting>
  <conditionalFormatting sqref="E92">
    <cfRule type="duplicateValues" dxfId="7019" priority="22786" stopIfTrue="1"/>
  </conditionalFormatting>
  <conditionalFormatting sqref="E92">
    <cfRule type="duplicateValues" dxfId="7018" priority="22785" stopIfTrue="1"/>
  </conditionalFormatting>
  <conditionalFormatting sqref="E92">
    <cfRule type="duplicateValues" dxfId="7017" priority="22784" stopIfTrue="1"/>
  </conditionalFormatting>
  <conditionalFormatting sqref="E92">
    <cfRule type="duplicateValues" dxfId="7016" priority="22783" stopIfTrue="1"/>
  </conditionalFormatting>
  <conditionalFormatting sqref="E92">
    <cfRule type="duplicateValues" dxfId="7015" priority="22782" stopIfTrue="1"/>
  </conditionalFormatting>
  <conditionalFormatting sqref="E92">
    <cfRule type="duplicateValues" dxfId="7014" priority="22781" stopIfTrue="1"/>
  </conditionalFormatting>
  <conditionalFormatting sqref="E93">
    <cfRule type="duplicateValues" dxfId="7013" priority="22780" stopIfTrue="1"/>
  </conditionalFormatting>
  <conditionalFormatting sqref="E93">
    <cfRule type="duplicateValues" dxfId="7012" priority="22779" stopIfTrue="1"/>
  </conditionalFormatting>
  <conditionalFormatting sqref="E94">
    <cfRule type="duplicateValues" dxfId="7011" priority="22778" stopIfTrue="1"/>
  </conditionalFormatting>
  <conditionalFormatting sqref="E94">
    <cfRule type="duplicateValues" dxfId="7010" priority="22777" stopIfTrue="1"/>
  </conditionalFormatting>
  <conditionalFormatting sqref="E94">
    <cfRule type="duplicateValues" dxfId="7009" priority="22776" stopIfTrue="1"/>
  </conditionalFormatting>
  <conditionalFormatting sqref="E95">
    <cfRule type="duplicateValues" dxfId="7008" priority="22775" stopIfTrue="1"/>
  </conditionalFormatting>
  <conditionalFormatting sqref="E95">
    <cfRule type="duplicateValues" dxfId="7007" priority="22774" stopIfTrue="1"/>
  </conditionalFormatting>
  <conditionalFormatting sqref="E96:E97">
    <cfRule type="duplicateValues" dxfId="7006" priority="22773" stopIfTrue="1"/>
  </conditionalFormatting>
  <conditionalFormatting sqref="E96:E97">
    <cfRule type="duplicateValues" dxfId="7005" priority="22772" stopIfTrue="1"/>
  </conditionalFormatting>
  <conditionalFormatting sqref="E97">
    <cfRule type="duplicateValues" dxfId="7004" priority="22771" stopIfTrue="1"/>
  </conditionalFormatting>
  <conditionalFormatting sqref="E97">
    <cfRule type="duplicateValues" dxfId="7003" priority="22770" stopIfTrue="1"/>
  </conditionalFormatting>
  <conditionalFormatting sqref="E93">
    <cfRule type="duplicateValues" dxfId="7002" priority="22768" stopIfTrue="1"/>
  </conditionalFormatting>
  <conditionalFormatting sqref="E93">
    <cfRule type="duplicateValues" dxfId="7001" priority="22767" stopIfTrue="1"/>
  </conditionalFormatting>
  <conditionalFormatting sqref="E93">
    <cfRule type="duplicateValues" dxfId="7000" priority="22766" stopIfTrue="1"/>
  </conditionalFormatting>
  <conditionalFormatting sqref="E93">
    <cfRule type="duplicateValues" dxfId="6999" priority="22765" stopIfTrue="1"/>
  </conditionalFormatting>
  <conditionalFormatting sqref="E93">
    <cfRule type="duplicateValues" dxfId="6998" priority="22764" stopIfTrue="1"/>
  </conditionalFormatting>
  <conditionalFormatting sqref="E93">
    <cfRule type="duplicateValues" dxfId="6997" priority="22763" stopIfTrue="1"/>
  </conditionalFormatting>
  <conditionalFormatting sqref="E93">
    <cfRule type="duplicateValues" dxfId="6996" priority="22762" stopIfTrue="1"/>
  </conditionalFormatting>
  <conditionalFormatting sqref="E93">
    <cfRule type="duplicateValues" dxfId="6995" priority="22761" stopIfTrue="1"/>
  </conditionalFormatting>
  <conditionalFormatting sqref="E93">
    <cfRule type="duplicateValues" dxfId="6994" priority="22760" stopIfTrue="1"/>
  </conditionalFormatting>
  <conditionalFormatting sqref="E93">
    <cfRule type="duplicateValues" dxfId="6993" priority="22759" stopIfTrue="1"/>
  </conditionalFormatting>
  <conditionalFormatting sqref="E94">
    <cfRule type="duplicateValues" dxfId="6992" priority="22758" stopIfTrue="1"/>
  </conditionalFormatting>
  <conditionalFormatting sqref="E94">
    <cfRule type="duplicateValues" dxfId="6991" priority="22757" stopIfTrue="1"/>
  </conditionalFormatting>
  <conditionalFormatting sqref="E95">
    <cfRule type="duplicateValues" dxfId="6990" priority="22756" stopIfTrue="1"/>
  </conditionalFormatting>
  <conditionalFormatting sqref="E95">
    <cfRule type="duplicateValues" dxfId="6989" priority="22755" stopIfTrue="1"/>
  </conditionalFormatting>
  <conditionalFormatting sqref="E95">
    <cfRule type="duplicateValues" dxfId="6988" priority="22754" stopIfTrue="1"/>
  </conditionalFormatting>
  <conditionalFormatting sqref="E96:E97">
    <cfRule type="duplicateValues" dxfId="6987" priority="22753" stopIfTrue="1"/>
  </conditionalFormatting>
  <conditionalFormatting sqref="E96:E97">
    <cfRule type="duplicateValues" dxfId="6986" priority="22752" stopIfTrue="1"/>
  </conditionalFormatting>
  <conditionalFormatting sqref="E97">
    <cfRule type="duplicateValues" dxfId="6985" priority="22751" stopIfTrue="1"/>
  </conditionalFormatting>
  <conditionalFormatting sqref="E97">
    <cfRule type="duplicateValues" dxfId="6984" priority="22750" stopIfTrue="1"/>
  </conditionalFormatting>
  <conditionalFormatting sqref="E91">
    <cfRule type="duplicateValues" dxfId="6983" priority="22749" stopIfTrue="1"/>
  </conditionalFormatting>
  <conditionalFormatting sqref="E91">
    <cfRule type="duplicateValues" dxfId="6982" priority="22748" stopIfTrue="1"/>
  </conditionalFormatting>
  <conditionalFormatting sqref="E91">
    <cfRule type="duplicateValues" dxfId="6981" priority="22747" stopIfTrue="1"/>
  </conditionalFormatting>
  <conditionalFormatting sqref="E92">
    <cfRule type="duplicateValues" dxfId="6980" priority="22746" stopIfTrue="1"/>
  </conditionalFormatting>
  <conditionalFormatting sqref="E92">
    <cfRule type="duplicateValues" dxfId="6979" priority="22745" stopIfTrue="1"/>
  </conditionalFormatting>
  <conditionalFormatting sqref="E93">
    <cfRule type="duplicateValues" dxfId="6978" priority="22744" stopIfTrue="1"/>
  </conditionalFormatting>
  <conditionalFormatting sqref="E93">
    <cfRule type="duplicateValues" dxfId="6977" priority="22743" stopIfTrue="1"/>
  </conditionalFormatting>
  <conditionalFormatting sqref="E94">
    <cfRule type="duplicateValues" dxfId="6976" priority="22742" stopIfTrue="1"/>
  </conditionalFormatting>
  <conditionalFormatting sqref="E94">
    <cfRule type="duplicateValues" dxfId="6975" priority="22741" stopIfTrue="1"/>
  </conditionalFormatting>
  <conditionalFormatting sqref="E96:E97">
    <cfRule type="duplicateValues" dxfId="6974" priority="22740" stopIfTrue="1"/>
  </conditionalFormatting>
  <conditionalFormatting sqref="E96:E97">
    <cfRule type="duplicateValues" dxfId="6973" priority="22739" stopIfTrue="1"/>
  </conditionalFormatting>
  <conditionalFormatting sqref="E95">
    <cfRule type="duplicateValues" dxfId="6972" priority="22738" stopIfTrue="1"/>
  </conditionalFormatting>
  <conditionalFormatting sqref="E95">
    <cfRule type="duplicateValues" dxfId="6971" priority="22737" stopIfTrue="1"/>
  </conditionalFormatting>
  <conditionalFormatting sqref="E91">
    <cfRule type="duplicateValues" dxfId="6970" priority="22735" stopIfTrue="1"/>
  </conditionalFormatting>
  <conditionalFormatting sqref="E91">
    <cfRule type="duplicateValues" dxfId="6969" priority="22734" stopIfTrue="1"/>
  </conditionalFormatting>
  <conditionalFormatting sqref="E92">
    <cfRule type="duplicateValues" dxfId="6968" priority="22733" stopIfTrue="1"/>
  </conditionalFormatting>
  <conditionalFormatting sqref="E92">
    <cfRule type="duplicateValues" dxfId="6967" priority="22732" stopIfTrue="1"/>
  </conditionalFormatting>
  <conditionalFormatting sqref="E92">
    <cfRule type="duplicateValues" dxfId="6966" priority="22731" stopIfTrue="1"/>
  </conditionalFormatting>
  <conditionalFormatting sqref="E93">
    <cfRule type="duplicateValues" dxfId="6965" priority="22730" stopIfTrue="1"/>
  </conditionalFormatting>
  <conditionalFormatting sqref="E93">
    <cfRule type="duplicateValues" dxfId="6964" priority="22729" stopIfTrue="1"/>
  </conditionalFormatting>
  <conditionalFormatting sqref="E94">
    <cfRule type="duplicateValues" dxfId="6963" priority="22728" stopIfTrue="1"/>
  </conditionalFormatting>
  <conditionalFormatting sqref="E94">
    <cfRule type="duplicateValues" dxfId="6962" priority="22727" stopIfTrue="1"/>
  </conditionalFormatting>
  <conditionalFormatting sqref="E95">
    <cfRule type="duplicateValues" dxfId="6961" priority="22726" stopIfTrue="1"/>
  </conditionalFormatting>
  <conditionalFormatting sqref="E95">
    <cfRule type="duplicateValues" dxfId="6960" priority="22725" stopIfTrue="1"/>
  </conditionalFormatting>
  <conditionalFormatting sqref="E96:E97">
    <cfRule type="duplicateValues" dxfId="6959" priority="22724" stopIfTrue="1"/>
  </conditionalFormatting>
  <conditionalFormatting sqref="E96:E97">
    <cfRule type="duplicateValues" dxfId="6958" priority="22723" stopIfTrue="1"/>
  </conditionalFormatting>
  <conditionalFormatting sqref="E91">
    <cfRule type="duplicateValues" dxfId="6957" priority="22722" stopIfTrue="1"/>
  </conditionalFormatting>
  <conditionalFormatting sqref="E91">
    <cfRule type="duplicateValues" dxfId="6956" priority="22721" stopIfTrue="1"/>
  </conditionalFormatting>
  <conditionalFormatting sqref="E92">
    <cfRule type="duplicateValues" dxfId="6955" priority="22720" stopIfTrue="1"/>
  </conditionalFormatting>
  <conditionalFormatting sqref="E92">
    <cfRule type="duplicateValues" dxfId="6954" priority="22719" stopIfTrue="1"/>
  </conditionalFormatting>
  <conditionalFormatting sqref="E92">
    <cfRule type="duplicateValues" dxfId="6953" priority="22718" stopIfTrue="1"/>
  </conditionalFormatting>
  <conditionalFormatting sqref="E93">
    <cfRule type="duplicateValues" dxfId="6952" priority="22717" stopIfTrue="1"/>
  </conditionalFormatting>
  <conditionalFormatting sqref="E93">
    <cfRule type="duplicateValues" dxfId="6951" priority="22716" stopIfTrue="1"/>
  </conditionalFormatting>
  <conditionalFormatting sqref="E94">
    <cfRule type="duplicateValues" dxfId="6950" priority="22715" stopIfTrue="1"/>
  </conditionalFormatting>
  <conditionalFormatting sqref="E94">
    <cfRule type="duplicateValues" dxfId="6949" priority="22714" stopIfTrue="1"/>
  </conditionalFormatting>
  <conditionalFormatting sqref="E95">
    <cfRule type="duplicateValues" dxfId="6948" priority="22713" stopIfTrue="1"/>
  </conditionalFormatting>
  <conditionalFormatting sqref="E95">
    <cfRule type="duplicateValues" dxfId="6947" priority="22712" stopIfTrue="1"/>
  </conditionalFormatting>
  <conditionalFormatting sqref="E96:E97">
    <cfRule type="duplicateValues" dxfId="6946" priority="22711" stopIfTrue="1"/>
  </conditionalFormatting>
  <conditionalFormatting sqref="E96:E97">
    <cfRule type="duplicateValues" dxfId="6945" priority="22710" stopIfTrue="1"/>
  </conditionalFormatting>
  <conditionalFormatting sqref="E91">
    <cfRule type="duplicateValues" dxfId="6944" priority="22709" stopIfTrue="1"/>
  </conditionalFormatting>
  <conditionalFormatting sqref="E91">
    <cfRule type="duplicateValues" dxfId="6943" priority="22708" stopIfTrue="1"/>
  </conditionalFormatting>
  <conditionalFormatting sqref="E91">
    <cfRule type="duplicateValues" dxfId="6942" priority="22707" stopIfTrue="1"/>
  </conditionalFormatting>
  <conditionalFormatting sqref="E91">
    <cfRule type="duplicateValues" dxfId="6941" priority="22706" stopIfTrue="1"/>
  </conditionalFormatting>
  <conditionalFormatting sqref="E91">
    <cfRule type="duplicateValues" dxfId="6940" priority="22705" stopIfTrue="1"/>
  </conditionalFormatting>
  <conditionalFormatting sqref="E91">
    <cfRule type="duplicateValues" dxfId="6939" priority="22704" stopIfTrue="1"/>
  </conditionalFormatting>
  <conditionalFormatting sqref="E91">
    <cfRule type="duplicateValues" dxfId="6938" priority="22703" stopIfTrue="1"/>
  </conditionalFormatting>
  <conditionalFormatting sqref="E91">
    <cfRule type="duplicateValues" dxfId="6937" priority="22702" stopIfTrue="1"/>
  </conditionalFormatting>
  <conditionalFormatting sqref="E91">
    <cfRule type="duplicateValues" dxfId="6936" priority="22701" stopIfTrue="1"/>
  </conditionalFormatting>
  <conditionalFormatting sqref="E91">
    <cfRule type="duplicateValues" dxfId="6935" priority="22700" stopIfTrue="1"/>
  </conditionalFormatting>
  <conditionalFormatting sqref="E92">
    <cfRule type="duplicateValues" dxfId="6934" priority="22699" stopIfTrue="1"/>
  </conditionalFormatting>
  <conditionalFormatting sqref="E92">
    <cfRule type="duplicateValues" dxfId="6933" priority="22698" stopIfTrue="1"/>
  </conditionalFormatting>
  <conditionalFormatting sqref="E93">
    <cfRule type="duplicateValues" dxfId="6932" priority="22697" stopIfTrue="1"/>
  </conditionalFormatting>
  <conditionalFormatting sqref="E93">
    <cfRule type="duplicateValues" dxfId="6931" priority="22696" stopIfTrue="1"/>
  </conditionalFormatting>
  <conditionalFormatting sqref="E93">
    <cfRule type="duplicateValues" dxfId="6930" priority="22695" stopIfTrue="1"/>
  </conditionalFormatting>
  <conditionalFormatting sqref="E94">
    <cfRule type="duplicateValues" dxfId="6929" priority="22694" stopIfTrue="1"/>
  </conditionalFormatting>
  <conditionalFormatting sqref="E94">
    <cfRule type="duplicateValues" dxfId="6928" priority="22693" stopIfTrue="1"/>
  </conditionalFormatting>
  <conditionalFormatting sqref="E95">
    <cfRule type="duplicateValues" dxfId="6927" priority="22692" stopIfTrue="1"/>
  </conditionalFormatting>
  <conditionalFormatting sqref="E95">
    <cfRule type="duplicateValues" dxfId="6926" priority="22691" stopIfTrue="1"/>
  </conditionalFormatting>
  <conditionalFormatting sqref="E96:E97">
    <cfRule type="duplicateValues" dxfId="6925" priority="22690" stopIfTrue="1"/>
  </conditionalFormatting>
  <conditionalFormatting sqref="E96:E97">
    <cfRule type="duplicateValues" dxfId="6924" priority="22689" stopIfTrue="1"/>
  </conditionalFormatting>
  <conditionalFormatting sqref="E97">
    <cfRule type="duplicateValues" dxfId="6923" priority="22688" stopIfTrue="1"/>
  </conditionalFormatting>
  <conditionalFormatting sqref="E97">
    <cfRule type="duplicateValues" dxfId="6922" priority="22687" stopIfTrue="1"/>
  </conditionalFormatting>
  <conditionalFormatting sqref="E98:E102">
    <cfRule type="duplicateValues" dxfId="6921" priority="22672" stopIfTrue="1"/>
  </conditionalFormatting>
  <conditionalFormatting sqref="E98:E102">
    <cfRule type="duplicateValues" dxfId="6920" priority="22671" stopIfTrue="1"/>
  </conditionalFormatting>
  <conditionalFormatting sqref="E98:E102">
    <cfRule type="duplicateValues" dxfId="6919" priority="22670" stopIfTrue="1"/>
  </conditionalFormatting>
  <conditionalFormatting sqref="E98:E102">
    <cfRule type="duplicateValues" dxfId="6918" priority="22669" stopIfTrue="1"/>
  </conditionalFormatting>
  <conditionalFormatting sqref="E98:E102">
    <cfRule type="duplicateValues" dxfId="6917" priority="22668" stopIfTrue="1"/>
  </conditionalFormatting>
  <conditionalFormatting sqref="E98:E102">
    <cfRule type="duplicateValues" dxfId="6916" priority="22667" stopIfTrue="1"/>
  </conditionalFormatting>
  <conditionalFormatting sqref="E98:E102">
    <cfRule type="duplicateValues" dxfId="6915" priority="22666" stopIfTrue="1"/>
  </conditionalFormatting>
  <conditionalFormatting sqref="E98:E102">
    <cfRule type="duplicateValues" dxfId="6914" priority="22665" stopIfTrue="1"/>
  </conditionalFormatting>
  <conditionalFormatting sqref="E98:E102">
    <cfRule type="duplicateValues" dxfId="6913" priority="22664" stopIfTrue="1"/>
  </conditionalFormatting>
  <conditionalFormatting sqref="E98:E102">
    <cfRule type="duplicateValues" dxfId="6912" priority="22663" stopIfTrue="1"/>
  </conditionalFormatting>
  <conditionalFormatting sqref="E98:E102">
    <cfRule type="duplicateValues" dxfId="6911" priority="22662" stopIfTrue="1"/>
  </conditionalFormatting>
  <conditionalFormatting sqref="E98:E102">
    <cfRule type="duplicateValues" dxfId="6910" priority="22661" stopIfTrue="1"/>
  </conditionalFormatting>
  <conditionalFormatting sqref="E98:E102">
    <cfRule type="duplicateValues" dxfId="6909" priority="22660" stopIfTrue="1"/>
  </conditionalFormatting>
  <conditionalFormatting sqref="E98:E102">
    <cfRule type="duplicateValues" dxfId="6908" priority="22659" stopIfTrue="1"/>
  </conditionalFormatting>
  <conditionalFormatting sqref="E98:E102">
    <cfRule type="duplicateValues" dxfId="6907" priority="22658" stopIfTrue="1"/>
  </conditionalFormatting>
  <conditionalFormatting sqref="E98:E102">
    <cfRule type="duplicateValues" dxfId="6906" priority="22657" stopIfTrue="1"/>
  </conditionalFormatting>
  <conditionalFormatting sqref="E98:E102">
    <cfRule type="duplicateValues" dxfId="6905" priority="22656" stopIfTrue="1"/>
  </conditionalFormatting>
  <conditionalFormatting sqref="E98:E102">
    <cfRule type="duplicateValues" dxfId="6904" priority="22655" stopIfTrue="1"/>
  </conditionalFormatting>
  <conditionalFormatting sqref="E98:E102">
    <cfRule type="duplicateValues" dxfId="6903" priority="22654" stopIfTrue="1"/>
  </conditionalFormatting>
  <conditionalFormatting sqref="E98:E102">
    <cfRule type="duplicateValues" dxfId="6902" priority="22653" stopIfTrue="1"/>
  </conditionalFormatting>
  <conditionalFormatting sqref="E98:E102">
    <cfRule type="duplicateValues" dxfId="6901" priority="22652" stopIfTrue="1"/>
  </conditionalFormatting>
  <conditionalFormatting sqref="E98:E102">
    <cfRule type="duplicateValues" dxfId="6900" priority="22651" stopIfTrue="1"/>
  </conditionalFormatting>
  <conditionalFormatting sqref="E98:E102">
    <cfRule type="duplicateValues" dxfId="6899" priority="22650" stopIfTrue="1"/>
  </conditionalFormatting>
  <conditionalFormatting sqref="E98:E102">
    <cfRule type="duplicateValues" dxfId="6898" priority="22649" stopIfTrue="1"/>
  </conditionalFormatting>
  <conditionalFormatting sqref="E98:E102">
    <cfRule type="duplicateValues" dxfId="6897" priority="22648"/>
  </conditionalFormatting>
  <conditionalFormatting sqref="E98:E102">
    <cfRule type="duplicateValues" dxfId="6896" priority="22647"/>
  </conditionalFormatting>
  <conditionalFormatting sqref="E98:E102">
    <cfRule type="duplicateValues" dxfId="6895" priority="22646"/>
  </conditionalFormatting>
  <conditionalFormatting sqref="E98:E102">
    <cfRule type="duplicateValues" dxfId="6894" priority="22645"/>
  </conditionalFormatting>
  <conditionalFormatting sqref="E98:E102">
    <cfRule type="duplicateValues" dxfId="6893" priority="22644"/>
  </conditionalFormatting>
  <conditionalFormatting sqref="E98:E102">
    <cfRule type="duplicateValues" dxfId="6892" priority="22643"/>
  </conditionalFormatting>
  <conditionalFormatting sqref="E98:E102">
    <cfRule type="duplicateValues" dxfId="6891" priority="22642"/>
  </conditionalFormatting>
  <conditionalFormatting sqref="E98:E102">
    <cfRule type="duplicateValues" dxfId="6890" priority="22641"/>
  </conditionalFormatting>
  <conditionalFormatting sqref="E98:E102">
    <cfRule type="duplicateValues" dxfId="6889" priority="22640"/>
  </conditionalFormatting>
  <conditionalFormatting sqref="E98:E102">
    <cfRule type="duplicateValues" dxfId="6888" priority="22639"/>
  </conditionalFormatting>
  <conditionalFormatting sqref="E98:E102">
    <cfRule type="duplicateValues" dxfId="6887" priority="22638"/>
  </conditionalFormatting>
  <conditionalFormatting sqref="E98:E102">
    <cfRule type="duplicateValues" dxfId="6886" priority="22637"/>
  </conditionalFormatting>
  <conditionalFormatting sqref="E98:E102">
    <cfRule type="duplicateValues" dxfId="6885" priority="22636"/>
  </conditionalFormatting>
  <conditionalFormatting sqref="E98:E102">
    <cfRule type="duplicateValues" dxfId="6884" priority="22635"/>
  </conditionalFormatting>
  <conditionalFormatting sqref="E98:E102">
    <cfRule type="duplicateValues" dxfId="6883" priority="22634"/>
  </conditionalFormatting>
  <conditionalFormatting sqref="E98:E102">
    <cfRule type="duplicateValues" dxfId="6882" priority="22633"/>
  </conditionalFormatting>
  <conditionalFormatting sqref="E98:E102">
    <cfRule type="duplicateValues" dxfId="6881" priority="22632"/>
  </conditionalFormatting>
  <conditionalFormatting sqref="E98:E102">
    <cfRule type="duplicateValues" dxfId="6880" priority="22631"/>
  </conditionalFormatting>
  <conditionalFormatting sqref="E98:E102">
    <cfRule type="duplicateValues" dxfId="6879" priority="22630"/>
  </conditionalFormatting>
  <conditionalFormatting sqref="E98:E102">
    <cfRule type="duplicateValues" dxfId="6878" priority="22629"/>
  </conditionalFormatting>
  <conditionalFormatting sqref="E98:E102">
    <cfRule type="duplicateValues" dxfId="6877" priority="22628"/>
  </conditionalFormatting>
  <conditionalFormatting sqref="E98:E102">
    <cfRule type="duplicateValues" dxfId="6876" priority="22627"/>
  </conditionalFormatting>
  <conditionalFormatting sqref="E98:E102">
    <cfRule type="duplicateValues" dxfId="6875" priority="22626"/>
  </conditionalFormatting>
  <conditionalFormatting sqref="E98:E102">
    <cfRule type="duplicateValues" dxfId="6874" priority="22625"/>
  </conditionalFormatting>
  <conditionalFormatting sqref="E98:E102">
    <cfRule type="duplicateValues" dxfId="6873" priority="22624"/>
  </conditionalFormatting>
  <conditionalFormatting sqref="E98:E102">
    <cfRule type="duplicateValues" dxfId="6872" priority="22623"/>
  </conditionalFormatting>
  <conditionalFormatting sqref="E98:E102">
    <cfRule type="duplicateValues" dxfId="6871" priority="22622"/>
  </conditionalFormatting>
  <conditionalFormatting sqref="E98:E102">
    <cfRule type="duplicateValues" dxfId="6870" priority="22621"/>
  </conditionalFormatting>
  <conditionalFormatting sqref="E98:E102">
    <cfRule type="duplicateValues" dxfId="6869" priority="22620"/>
  </conditionalFormatting>
  <conditionalFormatting sqref="E98:E102">
    <cfRule type="duplicateValues" dxfId="6868" priority="22619"/>
  </conditionalFormatting>
  <conditionalFormatting sqref="E98:E102">
    <cfRule type="duplicateValues" dxfId="6867" priority="22618"/>
  </conditionalFormatting>
  <conditionalFormatting sqref="E98:E102">
    <cfRule type="duplicateValues" dxfId="6866" priority="22617"/>
  </conditionalFormatting>
  <conditionalFormatting sqref="E98:E102">
    <cfRule type="duplicateValues" dxfId="6865" priority="22616"/>
  </conditionalFormatting>
  <conditionalFormatting sqref="E98:E102">
    <cfRule type="duplicateValues" dxfId="6864" priority="22615"/>
  </conditionalFormatting>
  <conditionalFormatting sqref="E98:E102">
    <cfRule type="duplicateValues" dxfId="6863" priority="22614"/>
  </conditionalFormatting>
  <conditionalFormatting sqref="E98:E102">
    <cfRule type="duplicateValues" dxfId="6862" priority="22613"/>
  </conditionalFormatting>
  <conditionalFormatting sqref="E98:E102">
    <cfRule type="duplicateValues" dxfId="6861" priority="22612"/>
  </conditionalFormatting>
  <conditionalFormatting sqref="E98:E102">
    <cfRule type="duplicateValues" dxfId="6860" priority="22611"/>
  </conditionalFormatting>
  <conditionalFormatting sqref="E98:E102">
    <cfRule type="duplicateValues" dxfId="6859" priority="22610"/>
  </conditionalFormatting>
  <conditionalFormatting sqref="E98:E102">
    <cfRule type="duplicateValues" dxfId="6858" priority="22609"/>
  </conditionalFormatting>
  <conditionalFormatting sqref="E98:E102">
    <cfRule type="duplicateValues" dxfId="6857" priority="22608"/>
  </conditionalFormatting>
  <conditionalFormatting sqref="E98:E102">
    <cfRule type="duplicateValues" dxfId="6856" priority="22607"/>
  </conditionalFormatting>
  <conditionalFormatting sqref="E98:E102">
    <cfRule type="duplicateValues" dxfId="6855" priority="22606"/>
  </conditionalFormatting>
  <conditionalFormatting sqref="E98:E102">
    <cfRule type="duplicateValues" dxfId="6854" priority="22605"/>
  </conditionalFormatting>
  <conditionalFormatting sqref="E98:E102">
    <cfRule type="duplicateValues" dxfId="6853" priority="22604"/>
  </conditionalFormatting>
  <conditionalFormatting sqref="E98:E102">
    <cfRule type="duplicateValues" dxfId="6852" priority="22603"/>
  </conditionalFormatting>
  <conditionalFormatting sqref="E98:E102">
    <cfRule type="duplicateValues" dxfId="6851" priority="22602"/>
  </conditionalFormatting>
  <conditionalFormatting sqref="E98:E102">
    <cfRule type="duplicateValues" dxfId="6850" priority="22601"/>
  </conditionalFormatting>
  <conditionalFormatting sqref="E98:E102">
    <cfRule type="duplicateValues" dxfId="6849" priority="22600"/>
  </conditionalFormatting>
  <conditionalFormatting sqref="E98:E102">
    <cfRule type="duplicateValues" dxfId="6848" priority="22599"/>
  </conditionalFormatting>
  <conditionalFormatting sqref="E98:E102">
    <cfRule type="duplicateValues" dxfId="6847" priority="22598"/>
  </conditionalFormatting>
  <conditionalFormatting sqref="E98:E102">
    <cfRule type="duplicateValues" dxfId="6846" priority="22597"/>
  </conditionalFormatting>
  <conditionalFormatting sqref="E98:E102">
    <cfRule type="duplicateValues" dxfId="6845" priority="22596"/>
  </conditionalFormatting>
  <conditionalFormatting sqref="E98:E102">
    <cfRule type="duplicateValues" dxfId="6844" priority="22595"/>
  </conditionalFormatting>
  <conditionalFormatting sqref="E98:E102">
    <cfRule type="duplicateValues" dxfId="6843" priority="22594"/>
  </conditionalFormatting>
  <conditionalFormatting sqref="E98:E102">
    <cfRule type="duplicateValues" dxfId="6842" priority="22593"/>
  </conditionalFormatting>
  <conditionalFormatting sqref="E98:E102">
    <cfRule type="duplicateValues" dxfId="6841" priority="22592"/>
  </conditionalFormatting>
  <conditionalFormatting sqref="E98:E102">
    <cfRule type="duplicateValues" dxfId="6840" priority="22591"/>
  </conditionalFormatting>
  <conditionalFormatting sqref="E98:E102">
    <cfRule type="duplicateValues" dxfId="6839" priority="22590"/>
  </conditionalFormatting>
  <conditionalFormatting sqref="E98:E102">
    <cfRule type="duplicateValues" dxfId="6838" priority="22589"/>
  </conditionalFormatting>
  <conditionalFormatting sqref="E98:E102">
    <cfRule type="duplicateValues" dxfId="6837" priority="22588"/>
  </conditionalFormatting>
  <conditionalFormatting sqref="E98:E102">
    <cfRule type="duplicateValues" dxfId="6836" priority="22587"/>
  </conditionalFormatting>
  <conditionalFormatting sqref="E98:E102">
    <cfRule type="duplicateValues" dxfId="6835" priority="22586"/>
  </conditionalFormatting>
  <conditionalFormatting sqref="E98:E102">
    <cfRule type="duplicateValues" dxfId="6834" priority="22585"/>
  </conditionalFormatting>
  <conditionalFormatting sqref="E98:E102">
    <cfRule type="duplicateValues" dxfId="6833" priority="22584"/>
  </conditionalFormatting>
  <conditionalFormatting sqref="E98:E102">
    <cfRule type="duplicateValues" dxfId="6832" priority="22583"/>
  </conditionalFormatting>
  <conditionalFormatting sqref="E98:E102">
    <cfRule type="duplicateValues" dxfId="6831" priority="22582"/>
  </conditionalFormatting>
  <conditionalFormatting sqref="E98:E102">
    <cfRule type="duplicateValues" dxfId="6830" priority="22581"/>
  </conditionalFormatting>
  <conditionalFormatting sqref="E98:E102">
    <cfRule type="duplicateValues" dxfId="6829" priority="22580"/>
  </conditionalFormatting>
  <conditionalFormatting sqref="E98:E102">
    <cfRule type="duplicateValues" dxfId="6828" priority="22579"/>
  </conditionalFormatting>
  <conditionalFormatting sqref="E98:E102">
    <cfRule type="duplicateValues" dxfId="6827" priority="22578"/>
  </conditionalFormatting>
  <conditionalFormatting sqref="E98:E102">
    <cfRule type="duplicateValues" dxfId="6826" priority="22577"/>
  </conditionalFormatting>
  <conditionalFormatting sqref="E98:E102">
    <cfRule type="duplicateValues" dxfId="6825" priority="22576"/>
  </conditionalFormatting>
  <conditionalFormatting sqref="E98:E102">
    <cfRule type="duplicateValues" dxfId="6824" priority="22575"/>
  </conditionalFormatting>
  <conditionalFormatting sqref="E98:E102">
    <cfRule type="duplicateValues" dxfId="6823" priority="22574"/>
  </conditionalFormatting>
  <conditionalFormatting sqref="E98:E102">
    <cfRule type="duplicateValues" dxfId="6822" priority="22573"/>
  </conditionalFormatting>
  <conditionalFormatting sqref="E98:E102">
    <cfRule type="duplicateValues" dxfId="6821" priority="22572"/>
  </conditionalFormatting>
  <conditionalFormatting sqref="E98:E102">
    <cfRule type="duplicateValues" dxfId="6820" priority="22571"/>
  </conditionalFormatting>
  <conditionalFormatting sqref="E98:E102">
    <cfRule type="duplicateValues" dxfId="6819" priority="22570"/>
  </conditionalFormatting>
  <conditionalFormatting sqref="E98:E102">
    <cfRule type="duplicateValues" dxfId="6818" priority="22569"/>
  </conditionalFormatting>
  <conditionalFormatting sqref="E98:E102">
    <cfRule type="duplicateValues" dxfId="6817" priority="22568"/>
  </conditionalFormatting>
  <conditionalFormatting sqref="E98:E102">
    <cfRule type="duplicateValues" dxfId="6816" priority="22567"/>
  </conditionalFormatting>
  <conditionalFormatting sqref="E98:E102">
    <cfRule type="duplicateValues" dxfId="6815" priority="22566"/>
  </conditionalFormatting>
  <conditionalFormatting sqref="E98:E102">
    <cfRule type="duplicateValues" dxfId="6814" priority="22565"/>
  </conditionalFormatting>
  <conditionalFormatting sqref="E98:E102">
    <cfRule type="duplicateValues" dxfId="6813" priority="22564"/>
  </conditionalFormatting>
  <conditionalFormatting sqref="E98:E102">
    <cfRule type="duplicateValues" dxfId="6812" priority="22563"/>
  </conditionalFormatting>
  <conditionalFormatting sqref="E98:E102">
    <cfRule type="duplicateValues" dxfId="6811" priority="22562"/>
  </conditionalFormatting>
  <conditionalFormatting sqref="E98:E102">
    <cfRule type="duplicateValues" dxfId="6810" priority="22561"/>
  </conditionalFormatting>
  <conditionalFormatting sqref="E98:E102">
    <cfRule type="duplicateValues" dxfId="6809" priority="22560"/>
  </conditionalFormatting>
  <conditionalFormatting sqref="E98:E102">
    <cfRule type="duplicateValues" dxfId="6808" priority="22559"/>
  </conditionalFormatting>
  <conditionalFormatting sqref="E98:E102">
    <cfRule type="duplicateValues" dxfId="6807" priority="22558"/>
  </conditionalFormatting>
  <conditionalFormatting sqref="E98:E102">
    <cfRule type="duplicateValues" dxfId="6806" priority="22557"/>
  </conditionalFormatting>
  <conditionalFormatting sqref="E98:E102">
    <cfRule type="duplicateValues" dxfId="6805" priority="22556"/>
  </conditionalFormatting>
  <conditionalFormatting sqref="E98:E102">
    <cfRule type="duplicateValues" dxfId="6804" priority="22555"/>
  </conditionalFormatting>
  <conditionalFormatting sqref="E98:E102">
    <cfRule type="duplicateValues" dxfId="6803" priority="22554"/>
  </conditionalFormatting>
  <conditionalFormatting sqref="E98:E102">
    <cfRule type="duplicateValues" dxfId="6802" priority="22553"/>
  </conditionalFormatting>
  <conditionalFormatting sqref="E98:E102">
    <cfRule type="duplicateValues" dxfId="6801" priority="22552"/>
  </conditionalFormatting>
  <conditionalFormatting sqref="E98:E102">
    <cfRule type="duplicateValues" dxfId="6800" priority="22551"/>
  </conditionalFormatting>
  <conditionalFormatting sqref="E98:E102">
    <cfRule type="duplicateValues" dxfId="6799" priority="22550"/>
  </conditionalFormatting>
  <conditionalFormatting sqref="E100">
    <cfRule type="duplicateValues" dxfId="6798" priority="22223"/>
  </conditionalFormatting>
  <conditionalFormatting sqref="E100">
    <cfRule type="duplicateValues" dxfId="6797" priority="22222"/>
  </conditionalFormatting>
  <conditionalFormatting sqref="E100">
    <cfRule type="duplicateValues" dxfId="6796" priority="22221"/>
  </conditionalFormatting>
  <conditionalFormatting sqref="E100">
    <cfRule type="duplicateValues" dxfId="6795" priority="22220"/>
  </conditionalFormatting>
  <conditionalFormatting sqref="E100">
    <cfRule type="duplicateValues" dxfId="6794" priority="22219"/>
  </conditionalFormatting>
  <conditionalFormatting sqref="E100">
    <cfRule type="duplicateValues" dxfId="6793" priority="22218"/>
  </conditionalFormatting>
  <conditionalFormatting sqref="E100">
    <cfRule type="duplicateValues" dxfId="6792" priority="22217"/>
  </conditionalFormatting>
  <conditionalFormatting sqref="E100">
    <cfRule type="duplicateValues" dxfId="6791" priority="22216"/>
  </conditionalFormatting>
  <conditionalFormatting sqref="E100">
    <cfRule type="duplicateValues" dxfId="6790" priority="22215"/>
  </conditionalFormatting>
  <conditionalFormatting sqref="E100">
    <cfRule type="duplicateValues" dxfId="6789" priority="22214"/>
  </conditionalFormatting>
  <conditionalFormatting sqref="E100">
    <cfRule type="duplicateValues" dxfId="6788" priority="22213"/>
  </conditionalFormatting>
  <conditionalFormatting sqref="E100">
    <cfRule type="duplicateValues" dxfId="6787" priority="22212"/>
  </conditionalFormatting>
  <conditionalFormatting sqref="E100">
    <cfRule type="duplicateValues" dxfId="6786" priority="22211"/>
  </conditionalFormatting>
  <conditionalFormatting sqref="E100">
    <cfRule type="duplicateValues" dxfId="6785" priority="22210"/>
  </conditionalFormatting>
  <conditionalFormatting sqref="E100">
    <cfRule type="duplicateValues" dxfId="6784" priority="22209"/>
  </conditionalFormatting>
  <conditionalFormatting sqref="E100">
    <cfRule type="duplicateValues" dxfId="6783" priority="22208"/>
  </conditionalFormatting>
  <conditionalFormatting sqref="E100">
    <cfRule type="duplicateValues" dxfId="6782" priority="22207"/>
  </conditionalFormatting>
  <conditionalFormatting sqref="E100">
    <cfRule type="duplicateValues" dxfId="6781" priority="22206"/>
  </conditionalFormatting>
  <conditionalFormatting sqref="E100">
    <cfRule type="duplicateValues" dxfId="6780" priority="22205"/>
  </conditionalFormatting>
  <conditionalFormatting sqref="E100">
    <cfRule type="duplicateValues" dxfId="6779" priority="22204"/>
  </conditionalFormatting>
  <conditionalFormatting sqref="E100">
    <cfRule type="duplicateValues" dxfId="6778" priority="22203"/>
  </conditionalFormatting>
  <conditionalFormatting sqref="E100">
    <cfRule type="duplicateValues" dxfId="6777" priority="22202"/>
  </conditionalFormatting>
  <conditionalFormatting sqref="E100">
    <cfRule type="duplicateValues" dxfId="6776" priority="22201"/>
  </conditionalFormatting>
  <conditionalFormatting sqref="E100">
    <cfRule type="duplicateValues" dxfId="6775" priority="22200"/>
  </conditionalFormatting>
  <conditionalFormatting sqref="E100">
    <cfRule type="duplicateValues" dxfId="6774" priority="22199"/>
  </conditionalFormatting>
  <conditionalFormatting sqref="E100">
    <cfRule type="duplicateValues" dxfId="6773" priority="22198"/>
  </conditionalFormatting>
  <conditionalFormatting sqref="E100">
    <cfRule type="duplicateValues" dxfId="6772" priority="22197"/>
  </conditionalFormatting>
  <conditionalFormatting sqref="E100">
    <cfRule type="duplicateValues" dxfId="6771" priority="22196"/>
  </conditionalFormatting>
  <conditionalFormatting sqref="E100">
    <cfRule type="duplicateValues" dxfId="6770" priority="22195"/>
  </conditionalFormatting>
  <conditionalFormatting sqref="E100">
    <cfRule type="duplicateValues" dxfId="6769" priority="22194"/>
  </conditionalFormatting>
  <conditionalFormatting sqref="E100">
    <cfRule type="duplicateValues" dxfId="6768" priority="22193"/>
  </conditionalFormatting>
  <conditionalFormatting sqref="E100">
    <cfRule type="duplicateValues" dxfId="6767" priority="22192"/>
  </conditionalFormatting>
  <conditionalFormatting sqref="E100">
    <cfRule type="duplicateValues" dxfId="6766" priority="22191"/>
  </conditionalFormatting>
  <conditionalFormatting sqref="E100">
    <cfRule type="duplicateValues" dxfId="6765" priority="22190"/>
  </conditionalFormatting>
  <conditionalFormatting sqref="E100">
    <cfRule type="duplicateValues" dxfId="6764" priority="22189"/>
  </conditionalFormatting>
  <conditionalFormatting sqref="E100">
    <cfRule type="duplicateValues" dxfId="6763" priority="22188"/>
  </conditionalFormatting>
  <conditionalFormatting sqref="E100">
    <cfRule type="duplicateValues" dxfId="6762" priority="22187"/>
  </conditionalFormatting>
  <conditionalFormatting sqref="E100">
    <cfRule type="duplicateValues" dxfId="6761" priority="22186"/>
  </conditionalFormatting>
  <conditionalFormatting sqref="E100">
    <cfRule type="duplicateValues" dxfId="6760" priority="22185"/>
  </conditionalFormatting>
  <conditionalFormatting sqref="E100">
    <cfRule type="duplicateValues" dxfId="6759" priority="22184"/>
  </conditionalFormatting>
  <conditionalFormatting sqref="E100">
    <cfRule type="duplicateValues" dxfId="6758" priority="22183"/>
  </conditionalFormatting>
  <conditionalFormatting sqref="E100">
    <cfRule type="duplicateValues" dxfId="6757" priority="22182"/>
  </conditionalFormatting>
  <conditionalFormatting sqref="E100">
    <cfRule type="duplicateValues" dxfId="6756" priority="22181"/>
  </conditionalFormatting>
  <conditionalFormatting sqref="E100">
    <cfRule type="duplicateValues" dxfId="6755" priority="22180"/>
  </conditionalFormatting>
  <conditionalFormatting sqref="E100">
    <cfRule type="duplicateValues" dxfId="6754" priority="22179"/>
  </conditionalFormatting>
  <conditionalFormatting sqref="E100">
    <cfRule type="duplicateValues" dxfId="6753" priority="22178"/>
  </conditionalFormatting>
  <conditionalFormatting sqref="E100">
    <cfRule type="duplicateValues" dxfId="6752" priority="22177"/>
  </conditionalFormatting>
  <conditionalFormatting sqref="E100">
    <cfRule type="duplicateValues" dxfId="6751" priority="22176"/>
  </conditionalFormatting>
  <conditionalFormatting sqref="E100">
    <cfRule type="duplicateValues" dxfId="6750" priority="22175"/>
  </conditionalFormatting>
  <conditionalFormatting sqref="E100">
    <cfRule type="duplicateValues" dxfId="6749" priority="22174"/>
  </conditionalFormatting>
  <conditionalFormatting sqref="E100">
    <cfRule type="duplicateValues" dxfId="6748" priority="22173"/>
  </conditionalFormatting>
  <conditionalFormatting sqref="E100">
    <cfRule type="duplicateValues" dxfId="6747" priority="22172"/>
  </conditionalFormatting>
  <conditionalFormatting sqref="E100">
    <cfRule type="duplicateValues" dxfId="6746" priority="22171"/>
  </conditionalFormatting>
  <conditionalFormatting sqref="E100">
    <cfRule type="duplicateValues" dxfId="6745" priority="22170"/>
  </conditionalFormatting>
  <conditionalFormatting sqref="E100">
    <cfRule type="duplicateValues" dxfId="6744" priority="22169"/>
  </conditionalFormatting>
  <conditionalFormatting sqref="E100">
    <cfRule type="duplicateValues" dxfId="6743" priority="22168"/>
  </conditionalFormatting>
  <conditionalFormatting sqref="E100">
    <cfRule type="duplicateValues" dxfId="6742" priority="22167"/>
  </conditionalFormatting>
  <conditionalFormatting sqref="E100">
    <cfRule type="duplicateValues" dxfId="6741" priority="22166"/>
  </conditionalFormatting>
  <conditionalFormatting sqref="E100">
    <cfRule type="duplicateValues" dxfId="6740" priority="22165"/>
  </conditionalFormatting>
  <conditionalFormatting sqref="E100">
    <cfRule type="duplicateValues" dxfId="6739" priority="22164"/>
  </conditionalFormatting>
  <conditionalFormatting sqref="E100">
    <cfRule type="duplicateValues" dxfId="6738" priority="22163"/>
  </conditionalFormatting>
  <conditionalFormatting sqref="E100">
    <cfRule type="duplicateValues" dxfId="6737" priority="22162"/>
  </conditionalFormatting>
  <conditionalFormatting sqref="E100">
    <cfRule type="duplicateValues" dxfId="6736" priority="22161"/>
  </conditionalFormatting>
  <conditionalFormatting sqref="E100">
    <cfRule type="duplicateValues" dxfId="6735" priority="22160"/>
  </conditionalFormatting>
  <conditionalFormatting sqref="E100">
    <cfRule type="duplicateValues" dxfId="6734" priority="22159"/>
  </conditionalFormatting>
  <conditionalFormatting sqref="E100">
    <cfRule type="duplicateValues" dxfId="6733" priority="22158"/>
  </conditionalFormatting>
  <conditionalFormatting sqref="E100">
    <cfRule type="duplicateValues" dxfId="6732" priority="22157"/>
  </conditionalFormatting>
  <conditionalFormatting sqref="E100">
    <cfRule type="duplicateValues" dxfId="6731" priority="22156"/>
  </conditionalFormatting>
  <conditionalFormatting sqref="E100">
    <cfRule type="duplicateValues" dxfId="6730" priority="22155"/>
  </conditionalFormatting>
  <conditionalFormatting sqref="E100">
    <cfRule type="duplicateValues" dxfId="6729" priority="22154"/>
  </conditionalFormatting>
  <conditionalFormatting sqref="E100">
    <cfRule type="duplicateValues" dxfId="6728" priority="22153"/>
  </conditionalFormatting>
  <conditionalFormatting sqref="E100">
    <cfRule type="duplicateValues" dxfId="6727" priority="22152"/>
  </conditionalFormatting>
  <conditionalFormatting sqref="E100">
    <cfRule type="duplicateValues" dxfId="6726" priority="22151"/>
  </conditionalFormatting>
  <conditionalFormatting sqref="E100">
    <cfRule type="duplicateValues" dxfId="6725" priority="22150"/>
  </conditionalFormatting>
  <conditionalFormatting sqref="E100">
    <cfRule type="duplicateValues" dxfId="6724" priority="22149"/>
  </conditionalFormatting>
  <conditionalFormatting sqref="E100">
    <cfRule type="duplicateValues" dxfId="6723" priority="22148"/>
  </conditionalFormatting>
  <conditionalFormatting sqref="E100">
    <cfRule type="duplicateValues" dxfId="6722" priority="22147"/>
  </conditionalFormatting>
  <conditionalFormatting sqref="E100">
    <cfRule type="duplicateValues" dxfId="6721" priority="22146"/>
  </conditionalFormatting>
  <conditionalFormatting sqref="E100">
    <cfRule type="duplicateValues" dxfId="6720" priority="22145"/>
  </conditionalFormatting>
  <conditionalFormatting sqref="E100">
    <cfRule type="duplicateValues" dxfId="6719" priority="22144"/>
  </conditionalFormatting>
  <conditionalFormatting sqref="E100">
    <cfRule type="duplicateValues" dxfId="6718" priority="22143"/>
  </conditionalFormatting>
  <conditionalFormatting sqref="E100">
    <cfRule type="duplicateValues" dxfId="6717" priority="22142"/>
  </conditionalFormatting>
  <conditionalFormatting sqref="E100">
    <cfRule type="duplicateValues" dxfId="6716" priority="22141"/>
  </conditionalFormatting>
  <conditionalFormatting sqref="E100">
    <cfRule type="duplicateValues" dxfId="6715" priority="22140"/>
  </conditionalFormatting>
  <conditionalFormatting sqref="E100">
    <cfRule type="duplicateValues" dxfId="6714" priority="22139"/>
  </conditionalFormatting>
  <conditionalFormatting sqref="E100">
    <cfRule type="duplicateValues" dxfId="6713" priority="22138"/>
  </conditionalFormatting>
  <conditionalFormatting sqref="E100">
    <cfRule type="duplicateValues" dxfId="6712" priority="22137"/>
  </conditionalFormatting>
  <conditionalFormatting sqref="E100">
    <cfRule type="duplicateValues" dxfId="6711" priority="22136"/>
  </conditionalFormatting>
  <conditionalFormatting sqref="E100">
    <cfRule type="duplicateValues" dxfId="6710" priority="22135"/>
  </conditionalFormatting>
  <conditionalFormatting sqref="E100">
    <cfRule type="duplicateValues" dxfId="6709" priority="22134"/>
  </conditionalFormatting>
  <conditionalFormatting sqref="E100">
    <cfRule type="duplicateValues" dxfId="6708" priority="22133"/>
  </conditionalFormatting>
  <conditionalFormatting sqref="E100">
    <cfRule type="duplicateValues" dxfId="6707" priority="22132"/>
  </conditionalFormatting>
  <conditionalFormatting sqref="E100">
    <cfRule type="duplicateValues" dxfId="6706" priority="22131"/>
  </conditionalFormatting>
  <conditionalFormatting sqref="E100">
    <cfRule type="duplicateValues" dxfId="6705" priority="22130"/>
  </conditionalFormatting>
  <conditionalFormatting sqref="E100">
    <cfRule type="duplicateValues" dxfId="6704" priority="22129"/>
  </conditionalFormatting>
  <conditionalFormatting sqref="E100">
    <cfRule type="duplicateValues" dxfId="6703" priority="22128"/>
  </conditionalFormatting>
  <conditionalFormatting sqref="E100">
    <cfRule type="duplicateValues" dxfId="6702" priority="22127"/>
  </conditionalFormatting>
  <conditionalFormatting sqref="E100">
    <cfRule type="duplicateValues" dxfId="6701" priority="22126"/>
  </conditionalFormatting>
  <conditionalFormatting sqref="E100">
    <cfRule type="duplicateValues" dxfId="6700" priority="22125"/>
  </conditionalFormatting>
  <conditionalFormatting sqref="E100">
    <cfRule type="duplicateValues" dxfId="6699" priority="22124"/>
  </conditionalFormatting>
  <conditionalFormatting sqref="E100">
    <cfRule type="duplicateValues" dxfId="6698" priority="22123"/>
  </conditionalFormatting>
  <conditionalFormatting sqref="E100">
    <cfRule type="duplicateValues" dxfId="6697" priority="22122"/>
  </conditionalFormatting>
  <conditionalFormatting sqref="E100">
    <cfRule type="duplicateValues" dxfId="6696" priority="22121"/>
  </conditionalFormatting>
  <conditionalFormatting sqref="E100">
    <cfRule type="duplicateValues" dxfId="6695" priority="22120"/>
  </conditionalFormatting>
  <conditionalFormatting sqref="E100">
    <cfRule type="duplicateValues" dxfId="6694" priority="22119"/>
  </conditionalFormatting>
  <conditionalFormatting sqref="E100">
    <cfRule type="duplicateValues" dxfId="6693" priority="22118"/>
  </conditionalFormatting>
  <conditionalFormatting sqref="E100">
    <cfRule type="duplicateValues" dxfId="6692" priority="22117"/>
  </conditionalFormatting>
  <conditionalFormatting sqref="E100">
    <cfRule type="duplicateValues" dxfId="6691" priority="22116"/>
  </conditionalFormatting>
  <conditionalFormatting sqref="E100">
    <cfRule type="duplicateValues" dxfId="6690" priority="22115"/>
  </conditionalFormatting>
  <conditionalFormatting sqref="E100">
    <cfRule type="duplicateValues" dxfId="6689" priority="22114"/>
  </conditionalFormatting>
  <conditionalFormatting sqref="E100">
    <cfRule type="duplicateValues" dxfId="6688" priority="22113"/>
  </conditionalFormatting>
  <conditionalFormatting sqref="E100">
    <cfRule type="duplicateValues" dxfId="6687" priority="22112"/>
  </conditionalFormatting>
  <conditionalFormatting sqref="E100">
    <cfRule type="duplicateValues" dxfId="6686" priority="22111"/>
  </conditionalFormatting>
  <conditionalFormatting sqref="E100">
    <cfRule type="duplicateValues" dxfId="6685" priority="22110"/>
  </conditionalFormatting>
  <conditionalFormatting sqref="E100">
    <cfRule type="duplicateValues" dxfId="6684" priority="22109"/>
  </conditionalFormatting>
  <conditionalFormatting sqref="E100">
    <cfRule type="duplicateValues" dxfId="6683" priority="22108"/>
  </conditionalFormatting>
  <conditionalFormatting sqref="E100">
    <cfRule type="duplicateValues" dxfId="6682" priority="22107"/>
  </conditionalFormatting>
  <conditionalFormatting sqref="E100">
    <cfRule type="duplicateValues" dxfId="6681" priority="22106"/>
  </conditionalFormatting>
  <conditionalFormatting sqref="E100">
    <cfRule type="duplicateValues" dxfId="6680" priority="22105"/>
  </conditionalFormatting>
  <conditionalFormatting sqref="E100">
    <cfRule type="duplicateValues" dxfId="6679" priority="22104"/>
  </conditionalFormatting>
  <conditionalFormatting sqref="E100">
    <cfRule type="duplicateValues" dxfId="6678" priority="22103"/>
  </conditionalFormatting>
  <conditionalFormatting sqref="E100">
    <cfRule type="duplicateValues" dxfId="6677" priority="22102"/>
  </conditionalFormatting>
  <conditionalFormatting sqref="E100">
    <cfRule type="duplicateValues" dxfId="6676" priority="22101"/>
  </conditionalFormatting>
  <conditionalFormatting sqref="E100">
    <cfRule type="duplicateValues" dxfId="6675" priority="22100"/>
  </conditionalFormatting>
  <conditionalFormatting sqref="E100">
    <cfRule type="duplicateValues" dxfId="6674" priority="22099"/>
  </conditionalFormatting>
  <conditionalFormatting sqref="E100">
    <cfRule type="duplicateValues" dxfId="6673" priority="22098"/>
  </conditionalFormatting>
  <conditionalFormatting sqref="E100">
    <cfRule type="duplicateValues" dxfId="6672" priority="22097"/>
  </conditionalFormatting>
  <conditionalFormatting sqref="E100">
    <cfRule type="duplicateValues" dxfId="6671" priority="22096"/>
  </conditionalFormatting>
  <conditionalFormatting sqref="E100">
    <cfRule type="duplicateValues" dxfId="6670" priority="22095"/>
  </conditionalFormatting>
  <conditionalFormatting sqref="E100">
    <cfRule type="duplicateValues" dxfId="6669" priority="22094"/>
  </conditionalFormatting>
  <conditionalFormatting sqref="E100">
    <cfRule type="duplicateValues" dxfId="6668" priority="22093"/>
  </conditionalFormatting>
  <conditionalFormatting sqref="E100">
    <cfRule type="duplicateValues" dxfId="6667" priority="22092"/>
  </conditionalFormatting>
  <conditionalFormatting sqref="E100">
    <cfRule type="duplicateValues" dxfId="6666" priority="22091"/>
  </conditionalFormatting>
  <conditionalFormatting sqref="E100">
    <cfRule type="duplicateValues" dxfId="6665" priority="22090"/>
  </conditionalFormatting>
  <conditionalFormatting sqref="E100">
    <cfRule type="duplicateValues" dxfId="6664" priority="22089"/>
  </conditionalFormatting>
  <conditionalFormatting sqref="E100">
    <cfRule type="duplicateValues" dxfId="6663" priority="22088"/>
  </conditionalFormatting>
  <conditionalFormatting sqref="E100">
    <cfRule type="duplicateValues" dxfId="6662" priority="22087"/>
  </conditionalFormatting>
  <conditionalFormatting sqref="E100">
    <cfRule type="duplicateValues" dxfId="6661" priority="22086"/>
  </conditionalFormatting>
  <conditionalFormatting sqref="E100">
    <cfRule type="duplicateValues" dxfId="6660" priority="22085"/>
  </conditionalFormatting>
  <conditionalFormatting sqref="E100">
    <cfRule type="duplicateValues" dxfId="6659" priority="22084"/>
  </conditionalFormatting>
  <conditionalFormatting sqref="E100">
    <cfRule type="duplicateValues" dxfId="6658" priority="22083"/>
  </conditionalFormatting>
  <conditionalFormatting sqref="E100">
    <cfRule type="duplicateValues" dxfId="6657" priority="22082"/>
  </conditionalFormatting>
  <conditionalFormatting sqref="E100">
    <cfRule type="duplicateValues" dxfId="6656" priority="22081"/>
  </conditionalFormatting>
  <conditionalFormatting sqref="E100">
    <cfRule type="duplicateValues" dxfId="6655" priority="22080"/>
  </conditionalFormatting>
  <conditionalFormatting sqref="E100">
    <cfRule type="duplicateValues" dxfId="6654" priority="22079"/>
  </conditionalFormatting>
  <conditionalFormatting sqref="E100">
    <cfRule type="duplicateValues" dxfId="6653" priority="22078"/>
  </conditionalFormatting>
  <conditionalFormatting sqref="E100">
    <cfRule type="duplicateValues" dxfId="6652" priority="22077"/>
  </conditionalFormatting>
  <conditionalFormatting sqref="E100">
    <cfRule type="duplicateValues" dxfId="6651" priority="22076"/>
  </conditionalFormatting>
  <conditionalFormatting sqref="E100">
    <cfRule type="duplicateValues" dxfId="6650" priority="22075"/>
  </conditionalFormatting>
  <conditionalFormatting sqref="E100">
    <cfRule type="duplicateValues" dxfId="6649" priority="22074"/>
  </conditionalFormatting>
  <conditionalFormatting sqref="E100">
    <cfRule type="duplicateValues" dxfId="6648" priority="22073"/>
  </conditionalFormatting>
  <conditionalFormatting sqref="E100">
    <cfRule type="duplicateValues" dxfId="6647" priority="22072"/>
  </conditionalFormatting>
  <conditionalFormatting sqref="E100">
    <cfRule type="duplicateValues" dxfId="6646" priority="22071"/>
  </conditionalFormatting>
  <conditionalFormatting sqref="E100">
    <cfRule type="duplicateValues" dxfId="6645" priority="22070"/>
  </conditionalFormatting>
  <conditionalFormatting sqref="E100">
    <cfRule type="duplicateValues" dxfId="6644" priority="22069"/>
  </conditionalFormatting>
  <conditionalFormatting sqref="E100">
    <cfRule type="duplicateValues" dxfId="6643" priority="22068"/>
  </conditionalFormatting>
  <conditionalFormatting sqref="E100">
    <cfRule type="duplicateValues" dxfId="6642" priority="22067"/>
  </conditionalFormatting>
  <conditionalFormatting sqref="E100">
    <cfRule type="duplicateValues" dxfId="6641" priority="22066"/>
  </conditionalFormatting>
  <conditionalFormatting sqref="E101">
    <cfRule type="duplicateValues" dxfId="6640" priority="22065"/>
  </conditionalFormatting>
  <conditionalFormatting sqref="E101">
    <cfRule type="duplicateValues" dxfId="6639" priority="22064"/>
  </conditionalFormatting>
  <conditionalFormatting sqref="E101">
    <cfRule type="duplicateValues" dxfId="6638" priority="22063"/>
  </conditionalFormatting>
  <conditionalFormatting sqref="E101">
    <cfRule type="duplicateValues" dxfId="6637" priority="22062"/>
  </conditionalFormatting>
  <conditionalFormatting sqref="E101">
    <cfRule type="duplicateValues" dxfId="6636" priority="22061"/>
  </conditionalFormatting>
  <conditionalFormatting sqref="E101">
    <cfRule type="duplicateValues" dxfId="6635" priority="22060"/>
  </conditionalFormatting>
  <conditionalFormatting sqref="E101">
    <cfRule type="duplicateValues" dxfId="6634" priority="22059"/>
  </conditionalFormatting>
  <conditionalFormatting sqref="E101">
    <cfRule type="duplicateValues" dxfId="6633" priority="22058"/>
  </conditionalFormatting>
  <conditionalFormatting sqref="E101">
    <cfRule type="duplicateValues" dxfId="6632" priority="22057"/>
  </conditionalFormatting>
  <conditionalFormatting sqref="E101">
    <cfRule type="duplicateValues" dxfId="6631" priority="22056"/>
  </conditionalFormatting>
  <conditionalFormatting sqref="E101">
    <cfRule type="duplicateValues" dxfId="6630" priority="22055"/>
  </conditionalFormatting>
  <conditionalFormatting sqref="E101">
    <cfRule type="duplicateValues" dxfId="6629" priority="22054"/>
  </conditionalFormatting>
  <conditionalFormatting sqref="E101">
    <cfRule type="duplicateValues" dxfId="6628" priority="22053"/>
  </conditionalFormatting>
  <conditionalFormatting sqref="E101">
    <cfRule type="duplicateValues" dxfId="6627" priority="22052"/>
  </conditionalFormatting>
  <conditionalFormatting sqref="E101">
    <cfRule type="duplicateValues" dxfId="6626" priority="22051"/>
  </conditionalFormatting>
  <conditionalFormatting sqref="E101">
    <cfRule type="duplicateValues" dxfId="6625" priority="22050"/>
  </conditionalFormatting>
  <conditionalFormatting sqref="E101">
    <cfRule type="duplicateValues" dxfId="6624" priority="22049"/>
  </conditionalFormatting>
  <conditionalFormatting sqref="E101">
    <cfRule type="duplicateValues" dxfId="6623" priority="22048"/>
  </conditionalFormatting>
  <conditionalFormatting sqref="E101">
    <cfRule type="duplicateValues" dxfId="6622" priority="22047"/>
  </conditionalFormatting>
  <conditionalFormatting sqref="E101">
    <cfRule type="duplicateValues" dxfId="6621" priority="22046"/>
  </conditionalFormatting>
  <conditionalFormatting sqref="E101">
    <cfRule type="duplicateValues" dxfId="6620" priority="22045"/>
  </conditionalFormatting>
  <conditionalFormatting sqref="E101">
    <cfRule type="duplicateValues" dxfId="6619" priority="22044"/>
  </conditionalFormatting>
  <conditionalFormatting sqref="E101">
    <cfRule type="duplicateValues" dxfId="6618" priority="22043"/>
  </conditionalFormatting>
  <conditionalFormatting sqref="E101">
    <cfRule type="duplicateValues" dxfId="6617" priority="22042"/>
  </conditionalFormatting>
  <conditionalFormatting sqref="E101">
    <cfRule type="duplicateValues" dxfId="6616" priority="22041"/>
  </conditionalFormatting>
  <conditionalFormatting sqref="E101">
    <cfRule type="duplicateValues" dxfId="6615" priority="22040"/>
  </conditionalFormatting>
  <conditionalFormatting sqref="E101">
    <cfRule type="duplicateValues" dxfId="6614" priority="22039"/>
  </conditionalFormatting>
  <conditionalFormatting sqref="E101">
    <cfRule type="duplicateValues" dxfId="6613" priority="22038"/>
  </conditionalFormatting>
  <conditionalFormatting sqref="E101">
    <cfRule type="duplicateValues" dxfId="6612" priority="22037"/>
  </conditionalFormatting>
  <conditionalFormatting sqref="E101">
    <cfRule type="duplicateValues" dxfId="6611" priority="22036"/>
  </conditionalFormatting>
  <conditionalFormatting sqref="E101">
    <cfRule type="duplicateValues" dxfId="6610" priority="22035"/>
  </conditionalFormatting>
  <conditionalFormatting sqref="E101">
    <cfRule type="duplicateValues" dxfId="6609" priority="22034"/>
  </conditionalFormatting>
  <conditionalFormatting sqref="E101">
    <cfRule type="duplicateValues" dxfId="6608" priority="22033"/>
  </conditionalFormatting>
  <conditionalFormatting sqref="E101">
    <cfRule type="duplicateValues" dxfId="6607" priority="22032"/>
  </conditionalFormatting>
  <conditionalFormatting sqref="E101">
    <cfRule type="duplicateValues" dxfId="6606" priority="22031"/>
  </conditionalFormatting>
  <conditionalFormatting sqref="E101">
    <cfRule type="duplicateValues" dxfId="6605" priority="22030"/>
  </conditionalFormatting>
  <conditionalFormatting sqref="E101">
    <cfRule type="duplicateValues" dxfId="6604" priority="22029"/>
  </conditionalFormatting>
  <conditionalFormatting sqref="E101">
    <cfRule type="duplicateValues" dxfId="6603" priority="22028"/>
  </conditionalFormatting>
  <conditionalFormatting sqref="E101">
    <cfRule type="duplicateValues" dxfId="6602" priority="22027"/>
  </conditionalFormatting>
  <conditionalFormatting sqref="E101">
    <cfRule type="duplicateValues" dxfId="6601" priority="22026"/>
  </conditionalFormatting>
  <conditionalFormatting sqref="E101">
    <cfRule type="duplicateValues" dxfId="6600" priority="22025"/>
  </conditionalFormatting>
  <conditionalFormatting sqref="E101">
    <cfRule type="duplicateValues" dxfId="6599" priority="22024"/>
  </conditionalFormatting>
  <conditionalFormatting sqref="E101">
    <cfRule type="duplicateValues" dxfId="6598" priority="22023"/>
  </conditionalFormatting>
  <conditionalFormatting sqref="E101">
    <cfRule type="duplicateValues" dxfId="6597" priority="22022"/>
  </conditionalFormatting>
  <conditionalFormatting sqref="E101">
    <cfRule type="duplicateValues" dxfId="6596" priority="22021"/>
  </conditionalFormatting>
  <conditionalFormatting sqref="E101">
    <cfRule type="duplicateValues" dxfId="6595" priority="22020"/>
  </conditionalFormatting>
  <conditionalFormatting sqref="E101">
    <cfRule type="duplicateValues" dxfId="6594" priority="22019"/>
  </conditionalFormatting>
  <conditionalFormatting sqref="E101">
    <cfRule type="duplicateValues" dxfId="6593" priority="22018"/>
  </conditionalFormatting>
  <conditionalFormatting sqref="E101">
    <cfRule type="duplicateValues" dxfId="6592" priority="22017"/>
  </conditionalFormatting>
  <conditionalFormatting sqref="E101">
    <cfRule type="duplicateValues" dxfId="6591" priority="22016"/>
  </conditionalFormatting>
  <conditionalFormatting sqref="E101">
    <cfRule type="duplicateValues" dxfId="6590" priority="22015"/>
  </conditionalFormatting>
  <conditionalFormatting sqref="E101">
    <cfRule type="duplicateValues" dxfId="6589" priority="22014"/>
  </conditionalFormatting>
  <conditionalFormatting sqref="E101">
    <cfRule type="duplicateValues" dxfId="6588" priority="22013"/>
  </conditionalFormatting>
  <conditionalFormatting sqref="E101">
    <cfRule type="duplicateValues" dxfId="6587" priority="22012"/>
  </conditionalFormatting>
  <conditionalFormatting sqref="E101">
    <cfRule type="duplicateValues" dxfId="6586" priority="22011"/>
  </conditionalFormatting>
  <conditionalFormatting sqref="E101">
    <cfRule type="duplicateValues" dxfId="6585" priority="22010"/>
  </conditionalFormatting>
  <conditionalFormatting sqref="E101">
    <cfRule type="duplicateValues" dxfId="6584" priority="22009"/>
  </conditionalFormatting>
  <conditionalFormatting sqref="E101">
    <cfRule type="duplicateValues" dxfId="6583" priority="22008"/>
  </conditionalFormatting>
  <conditionalFormatting sqref="E101">
    <cfRule type="duplicateValues" dxfId="6582" priority="22007"/>
  </conditionalFormatting>
  <conditionalFormatting sqref="E101">
    <cfRule type="duplicateValues" dxfId="6581" priority="22006"/>
  </conditionalFormatting>
  <conditionalFormatting sqref="E101">
    <cfRule type="duplicateValues" dxfId="6580" priority="22005"/>
  </conditionalFormatting>
  <conditionalFormatting sqref="E101">
    <cfRule type="duplicateValues" dxfId="6579" priority="22004"/>
  </conditionalFormatting>
  <conditionalFormatting sqref="E101">
    <cfRule type="duplicateValues" dxfId="6578" priority="22003"/>
  </conditionalFormatting>
  <conditionalFormatting sqref="E101">
    <cfRule type="duplicateValues" dxfId="6577" priority="22002"/>
  </conditionalFormatting>
  <conditionalFormatting sqref="E101">
    <cfRule type="duplicateValues" dxfId="6576" priority="22001"/>
  </conditionalFormatting>
  <conditionalFormatting sqref="E101">
    <cfRule type="duplicateValues" dxfId="6575" priority="22000"/>
  </conditionalFormatting>
  <conditionalFormatting sqref="E101">
    <cfRule type="duplicateValues" dxfId="6574" priority="21999"/>
  </conditionalFormatting>
  <conditionalFormatting sqref="E101">
    <cfRule type="duplicateValues" dxfId="6573" priority="21998"/>
  </conditionalFormatting>
  <conditionalFormatting sqref="E101">
    <cfRule type="duplicateValues" dxfId="6572" priority="21997"/>
  </conditionalFormatting>
  <conditionalFormatting sqref="E101">
    <cfRule type="duplicateValues" dxfId="6571" priority="21996"/>
  </conditionalFormatting>
  <conditionalFormatting sqref="E101">
    <cfRule type="duplicateValues" dxfId="6570" priority="21995"/>
  </conditionalFormatting>
  <conditionalFormatting sqref="E101">
    <cfRule type="duplicateValues" dxfId="6569" priority="21994"/>
  </conditionalFormatting>
  <conditionalFormatting sqref="E101">
    <cfRule type="duplicateValues" dxfId="6568" priority="21993"/>
  </conditionalFormatting>
  <conditionalFormatting sqref="E101">
    <cfRule type="duplicateValues" dxfId="6567" priority="21992"/>
  </conditionalFormatting>
  <conditionalFormatting sqref="E101">
    <cfRule type="duplicateValues" dxfId="6566" priority="21991"/>
  </conditionalFormatting>
  <conditionalFormatting sqref="E101">
    <cfRule type="duplicateValues" dxfId="6565" priority="21990"/>
  </conditionalFormatting>
  <conditionalFormatting sqref="E101">
    <cfRule type="duplicateValues" dxfId="6564" priority="21989"/>
  </conditionalFormatting>
  <conditionalFormatting sqref="E101">
    <cfRule type="duplicateValues" dxfId="6563" priority="21988"/>
  </conditionalFormatting>
  <conditionalFormatting sqref="E101">
    <cfRule type="duplicateValues" dxfId="6562" priority="21987"/>
  </conditionalFormatting>
  <conditionalFormatting sqref="E101">
    <cfRule type="duplicateValues" dxfId="6561" priority="21986"/>
  </conditionalFormatting>
  <conditionalFormatting sqref="E101">
    <cfRule type="duplicateValues" dxfId="6560" priority="21985"/>
  </conditionalFormatting>
  <conditionalFormatting sqref="E101">
    <cfRule type="duplicateValues" dxfId="6559" priority="21984"/>
  </conditionalFormatting>
  <conditionalFormatting sqref="E101">
    <cfRule type="duplicateValues" dxfId="6558" priority="21983"/>
  </conditionalFormatting>
  <conditionalFormatting sqref="E101">
    <cfRule type="duplicateValues" dxfId="6557" priority="21982"/>
  </conditionalFormatting>
  <conditionalFormatting sqref="E101">
    <cfRule type="duplicateValues" dxfId="6556" priority="21981"/>
  </conditionalFormatting>
  <conditionalFormatting sqref="E101">
    <cfRule type="duplicateValues" dxfId="6555" priority="21980"/>
  </conditionalFormatting>
  <conditionalFormatting sqref="E101">
    <cfRule type="duplicateValues" dxfId="6554" priority="21979"/>
  </conditionalFormatting>
  <conditionalFormatting sqref="E101">
    <cfRule type="duplicateValues" dxfId="6553" priority="21978"/>
  </conditionalFormatting>
  <conditionalFormatting sqref="E101">
    <cfRule type="duplicateValues" dxfId="6552" priority="21977"/>
  </conditionalFormatting>
  <conditionalFormatting sqref="E101">
    <cfRule type="duplicateValues" dxfId="6551" priority="21976"/>
  </conditionalFormatting>
  <conditionalFormatting sqref="E101">
    <cfRule type="duplicateValues" dxfId="6550" priority="21975"/>
  </conditionalFormatting>
  <conditionalFormatting sqref="E101">
    <cfRule type="duplicateValues" dxfId="6549" priority="21974"/>
  </conditionalFormatting>
  <conditionalFormatting sqref="E101">
    <cfRule type="duplicateValues" dxfId="6548" priority="21973"/>
  </conditionalFormatting>
  <conditionalFormatting sqref="E101">
    <cfRule type="duplicateValues" dxfId="6547" priority="21972"/>
  </conditionalFormatting>
  <conditionalFormatting sqref="E101">
    <cfRule type="duplicateValues" dxfId="6546" priority="21971"/>
  </conditionalFormatting>
  <conditionalFormatting sqref="E101">
    <cfRule type="duplicateValues" dxfId="6545" priority="21970"/>
  </conditionalFormatting>
  <conditionalFormatting sqref="E101">
    <cfRule type="duplicateValues" dxfId="6544" priority="21969"/>
  </conditionalFormatting>
  <conditionalFormatting sqref="E101">
    <cfRule type="duplicateValues" dxfId="6543" priority="21968"/>
  </conditionalFormatting>
  <conditionalFormatting sqref="E101">
    <cfRule type="duplicateValues" dxfId="6542" priority="21967"/>
  </conditionalFormatting>
  <conditionalFormatting sqref="E101">
    <cfRule type="duplicateValues" dxfId="6541" priority="21966"/>
  </conditionalFormatting>
  <conditionalFormatting sqref="E101">
    <cfRule type="duplicateValues" dxfId="6540" priority="21965"/>
  </conditionalFormatting>
  <conditionalFormatting sqref="E101">
    <cfRule type="duplicateValues" dxfId="6539" priority="21964"/>
  </conditionalFormatting>
  <conditionalFormatting sqref="E101">
    <cfRule type="duplicateValues" dxfId="6538" priority="21963"/>
  </conditionalFormatting>
  <conditionalFormatting sqref="E101">
    <cfRule type="duplicateValues" dxfId="6537" priority="21962"/>
  </conditionalFormatting>
  <conditionalFormatting sqref="E101">
    <cfRule type="duplicateValues" dxfId="6536" priority="21961"/>
  </conditionalFormatting>
  <conditionalFormatting sqref="E101">
    <cfRule type="duplicateValues" dxfId="6535" priority="21960"/>
  </conditionalFormatting>
  <conditionalFormatting sqref="E101">
    <cfRule type="duplicateValues" dxfId="6534" priority="21959"/>
  </conditionalFormatting>
  <conditionalFormatting sqref="E101">
    <cfRule type="duplicateValues" dxfId="6533" priority="21958"/>
  </conditionalFormatting>
  <conditionalFormatting sqref="E101">
    <cfRule type="duplicateValues" dxfId="6532" priority="21957"/>
  </conditionalFormatting>
  <conditionalFormatting sqref="E101">
    <cfRule type="duplicateValues" dxfId="6531" priority="21956"/>
  </conditionalFormatting>
  <conditionalFormatting sqref="E101">
    <cfRule type="duplicateValues" dxfId="6530" priority="21955"/>
  </conditionalFormatting>
  <conditionalFormatting sqref="E101">
    <cfRule type="duplicateValues" dxfId="6529" priority="21954"/>
  </conditionalFormatting>
  <conditionalFormatting sqref="E101">
    <cfRule type="duplicateValues" dxfId="6528" priority="21953"/>
  </conditionalFormatting>
  <conditionalFormatting sqref="E101">
    <cfRule type="duplicateValues" dxfId="6527" priority="21952"/>
  </conditionalFormatting>
  <conditionalFormatting sqref="E101">
    <cfRule type="duplicateValues" dxfId="6526" priority="21951"/>
  </conditionalFormatting>
  <conditionalFormatting sqref="E101">
    <cfRule type="duplicateValues" dxfId="6525" priority="21950"/>
  </conditionalFormatting>
  <conditionalFormatting sqref="E101">
    <cfRule type="duplicateValues" dxfId="6524" priority="21949"/>
  </conditionalFormatting>
  <conditionalFormatting sqref="E101">
    <cfRule type="duplicateValues" dxfId="6523" priority="21948"/>
  </conditionalFormatting>
  <conditionalFormatting sqref="E101">
    <cfRule type="duplicateValues" dxfId="6522" priority="21947"/>
  </conditionalFormatting>
  <conditionalFormatting sqref="E101">
    <cfRule type="duplicateValues" dxfId="6521" priority="21946"/>
  </conditionalFormatting>
  <conditionalFormatting sqref="E101">
    <cfRule type="duplicateValues" dxfId="6520" priority="21945"/>
  </conditionalFormatting>
  <conditionalFormatting sqref="E101">
    <cfRule type="duplicateValues" dxfId="6519" priority="21944"/>
  </conditionalFormatting>
  <conditionalFormatting sqref="E101">
    <cfRule type="duplicateValues" dxfId="6518" priority="21943"/>
  </conditionalFormatting>
  <conditionalFormatting sqref="E101">
    <cfRule type="duplicateValues" dxfId="6517" priority="21942"/>
  </conditionalFormatting>
  <conditionalFormatting sqref="E101">
    <cfRule type="duplicateValues" dxfId="6516" priority="21941"/>
  </conditionalFormatting>
  <conditionalFormatting sqref="E101">
    <cfRule type="duplicateValues" dxfId="6515" priority="21940"/>
  </conditionalFormatting>
  <conditionalFormatting sqref="E101">
    <cfRule type="duplicateValues" dxfId="6514" priority="21939"/>
  </conditionalFormatting>
  <conditionalFormatting sqref="E101">
    <cfRule type="duplicateValues" dxfId="6513" priority="21938"/>
  </conditionalFormatting>
  <conditionalFormatting sqref="E101">
    <cfRule type="duplicateValues" dxfId="6512" priority="21937"/>
  </conditionalFormatting>
  <conditionalFormatting sqref="E101">
    <cfRule type="duplicateValues" dxfId="6511" priority="21936"/>
  </conditionalFormatting>
  <conditionalFormatting sqref="E101">
    <cfRule type="duplicateValues" dxfId="6510" priority="21935"/>
  </conditionalFormatting>
  <conditionalFormatting sqref="E101">
    <cfRule type="duplicateValues" dxfId="6509" priority="21934"/>
  </conditionalFormatting>
  <conditionalFormatting sqref="E101">
    <cfRule type="duplicateValues" dxfId="6508" priority="21933"/>
  </conditionalFormatting>
  <conditionalFormatting sqref="E101">
    <cfRule type="duplicateValues" dxfId="6507" priority="21932"/>
  </conditionalFormatting>
  <conditionalFormatting sqref="E101">
    <cfRule type="duplicateValues" dxfId="6506" priority="21931"/>
  </conditionalFormatting>
  <conditionalFormatting sqref="E101">
    <cfRule type="duplicateValues" dxfId="6505" priority="21930"/>
  </conditionalFormatting>
  <conditionalFormatting sqref="E101">
    <cfRule type="duplicateValues" dxfId="6504" priority="21929"/>
  </conditionalFormatting>
  <conditionalFormatting sqref="E101">
    <cfRule type="duplicateValues" dxfId="6503" priority="21928"/>
  </conditionalFormatting>
  <conditionalFormatting sqref="E101">
    <cfRule type="duplicateValues" dxfId="6502" priority="21927"/>
  </conditionalFormatting>
  <conditionalFormatting sqref="E101">
    <cfRule type="duplicateValues" dxfId="6501" priority="21926"/>
  </conditionalFormatting>
  <conditionalFormatting sqref="E101">
    <cfRule type="duplicateValues" dxfId="6500" priority="21925"/>
  </conditionalFormatting>
  <conditionalFormatting sqref="E101">
    <cfRule type="duplicateValues" dxfId="6499" priority="21924"/>
  </conditionalFormatting>
  <conditionalFormatting sqref="E101">
    <cfRule type="duplicateValues" dxfId="6498" priority="21923"/>
  </conditionalFormatting>
  <conditionalFormatting sqref="E101">
    <cfRule type="duplicateValues" dxfId="6497" priority="21922"/>
  </conditionalFormatting>
  <conditionalFormatting sqref="E101">
    <cfRule type="duplicateValues" dxfId="6496" priority="21921"/>
  </conditionalFormatting>
  <conditionalFormatting sqref="E101">
    <cfRule type="duplicateValues" dxfId="6495" priority="21920"/>
  </conditionalFormatting>
  <conditionalFormatting sqref="E101">
    <cfRule type="duplicateValues" dxfId="6494" priority="21919"/>
  </conditionalFormatting>
  <conditionalFormatting sqref="E101">
    <cfRule type="duplicateValues" dxfId="6493" priority="21918"/>
  </conditionalFormatting>
  <conditionalFormatting sqref="E101">
    <cfRule type="duplicateValues" dxfId="6492" priority="21917"/>
  </conditionalFormatting>
  <conditionalFormatting sqref="E101">
    <cfRule type="duplicateValues" dxfId="6491" priority="21916"/>
  </conditionalFormatting>
  <conditionalFormatting sqref="E101">
    <cfRule type="duplicateValues" dxfId="6490" priority="21915"/>
  </conditionalFormatting>
  <conditionalFormatting sqref="E101">
    <cfRule type="duplicateValues" dxfId="6489" priority="21914"/>
  </conditionalFormatting>
  <conditionalFormatting sqref="E101">
    <cfRule type="duplicateValues" dxfId="6488" priority="21913"/>
  </conditionalFormatting>
  <conditionalFormatting sqref="E101">
    <cfRule type="duplicateValues" dxfId="6487" priority="21912"/>
  </conditionalFormatting>
  <conditionalFormatting sqref="E101">
    <cfRule type="duplicateValues" dxfId="6486" priority="21911"/>
  </conditionalFormatting>
  <conditionalFormatting sqref="E101">
    <cfRule type="duplicateValues" dxfId="6485" priority="21910"/>
  </conditionalFormatting>
  <conditionalFormatting sqref="E101">
    <cfRule type="duplicateValues" dxfId="6484" priority="21909"/>
  </conditionalFormatting>
  <conditionalFormatting sqref="E101">
    <cfRule type="duplicateValues" dxfId="6483" priority="21908"/>
  </conditionalFormatting>
  <conditionalFormatting sqref="L88:L102">
    <cfRule type="cellIs" dxfId="6482" priority="21893" operator="greaterThan">
      <formula>$M$6</formula>
    </cfRule>
  </conditionalFormatting>
  <conditionalFormatting sqref="L88:L102">
    <cfRule type="cellIs" dxfId="6481" priority="21892" operator="greaterThan">
      <formula>$M$6</formula>
    </cfRule>
  </conditionalFormatting>
  <conditionalFormatting sqref="L88:L102">
    <cfRule type="cellIs" dxfId="6480" priority="21891" operator="greaterThan">
      <formula>$M$6</formula>
    </cfRule>
  </conditionalFormatting>
  <conditionalFormatting sqref="L88:L102">
    <cfRule type="cellIs" dxfId="6479" priority="21890" operator="greaterThan">
      <formula>$M$6</formula>
    </cfRule>
  </conditionalFormatting>
  <conditionalFormatting sqref="L88:L102">
    <cfRule type="cellIs" dxfId="6478" priority="21889" operator="greaterThan">
      <formula>$M$6</formula>
    </cfRule>
  </conditionalFormatting>
  <conditionalFormatting sqref="L88:L102">
    <cfRule type="cellIs" dxfId="6477" priority="21888" operator="greaterThan">
      <formula>$M$6</formula>
    </cfRule>
  </conditionalFormatting>
  <conditionalFormatting sqref="L88:L102">
    <cfRule type="cellIs" dxfId="6476" priority="21887" operator="greaterThan">
      <formula>$M$6</formula>
    </cfRule>
  </conditionalFormatting>
  <conditionalFormatting sqref="L88:L102">
    <cfRule type="cellIs" dxfId="6475" priority="21886" operator="greaterThan">
      <formula>$M$6</formula>
    </cfRule>
  </conditionalFormatting>
  <conditionalFormatting sqref="L88:L102">
    <cfRule type="cellIs" dxfId="6474" priority="21885" operator="greaterThan">
      <formula>$M$6</formula>
    </cfRule>
  </conditionalFormatting>
  <conditionalFormatting sqref="L88:L102">
    <cfRule type="cellIs" dxfId="6473" priority="21884" operator="greaterThan">
      <formula>$M$6</formula>
    </cfRule>
  </conditionalFormatting>
  <conditionalFormatting sqref="L88:L102">
    <cfRule type="cellIs" dxfId="6472" priority="21883" operator="greaterThan">
      <formula>$M$6</formula>
    </cfRule>
  </conditionalFormatting>
  <conditionalFormatting sqref="L88:L102">
    <cfRule type="cellIs" dxfId="6471" priority="21882" operator="greaterThan">
      <formula>$M$6</formula>
    </cfRule>
  </conditionalFormatting>
  <conditionalFormatting sqref="L88:L102">
    <cfRule type="cellIs" dxfId="6470" priority="21881" operator="greaterThan">
      <formula>$M$6</formula>
    </cfRule>
  </conditionalFormatting>
  <conditionalFormatting sqref="L88:L102">
    <cfRule type="cellIs" dxfId="6469" priority="21880" operator="greaterThan">
      <formula>$M$6</formula>
    </cfRule>
  </conditionalFormatting>
  <conditionalFormatting sqref="L88:L102">
    <cfRule type="cellIs" dxfId="6468" priority="21879" operator="greaterThan">
      <formula>$M$6</formula>
    </cfRule>
  </conditionalFormatting>
  <conditionalFormatting sqref="L88:L102">
    <cfRule type="cellIs" dxfId="6467" priority="21878" operator="greaterThan">
      <formula>$M$6</formula>
    </cfRule>
  </conditionalFormatting>
  <conditionalFormatting sqref="L88:L102">
    <cfRule type="cellIs" dxfId="6466" priority="21877" operator="greaterThan">
      <formula>$M$6</formula>
    </cfRule>
  </conditionalFormatting>
  <conditionalFormatting sqref="L88:L102">
    <cfRule type="cellIs" dxfId="6465" priority="21876" operator="greaterThan">
      <formula>$M$6</formula>
    </cfRule>
  </conditionalFormatting>
  <conditionalFormatting sqref="L88:L102">
    <cfRule type="cellIs" dxfId="6464" priority="21875" operator="greaterThan">
      <formula>$M$6</formula>
    </cfRule>
  </conditionalFormatting>
  <conditionalFormatting sqref="L88:L102">
    <cfRule type="cellIs" dxfId="6463" priority="21874" operator="greaterThan">
      <formula>$M$6</formula>
    </cfRule>
  </conditionalFormatting>
  <conditionalFormatting sqref="L88:L102">
    <cfRule type="cellIs" dxfId="6462" priority="21873" operator="greaterThan">
      <formula>$M$6</formula>
    </cfRule>
  </conditionalFormatting>
  <conditionalFormatting sqref="L88:L102">
    <cfRule type="cellIs" dxfId="6461" priority="21872" operator="greaterThan">
      <formula>$M$6</formula>
    </cfRule>
  </conditionalFormatting>
  <conditionalFormatting sqref="L88:L102">
    <cfRule type="cellIs" dxfId="6460" priority="21871" operator="greaterThan">
      <formula>$M$6</formula>
    </cfRule>
  </conditionalFormatting>
  <conditionalFormatting sqref="L88:L102">
    <cfRule type="cellIs" dxfId="6459" priority="21870" operator="greaterThan">
      <formula>$M$6</formula>
    </cfRule>
  </conditionalFormatting>
  <conditionalFormatting sqref="L88:L102">
    <cfRule type="cellIs" dxfId="6458" priority="21869" operator="greaterThan">
      <formula>$M$6</formula>
    </cfRule>
  </conditionalFormatting>
  <conditionalFormatting sqref="L88:L102">
    <cfRule type="cellIs" dxfId="6457" priority="21868" operator="greaterThan">
      <formula>$M$6</formula>
    </cfRule>
  </conditionalFormatting>
  <conditionalFormatting sqref="L88:L102">
    <cfRule type="cellIs" dxfId="6456" priority="21867" operator="greaterThan">
      <formula>$M$6</formula>
    </cfRule>
  </conditionalFormatting>
  <conditionalFormatting sqref="L88:L102">
    <cfRule type="cellIs" dxfId="6455" priority="21866" operator="greaterThan">
      <formula>$M$6</formula>
    </cfRule>
  </conditionalFormatting>
  <conditionalFormatting sqref="L88:L102">
    <cfRule type="cellIs" dxfId="6454" priority="21865" operator="greaterThan">
      <formula>$M$6</formula>
    </cfRule>
  </conditionalFormatting>
  <conditionalFormatting sqref="L88:L102">
    <cfRule type="cellIs" dxfId="6453" priority="21864" operator="greaterThan">
      <formula>$M$6</formula>
    </cfRule>
  </conditionalFormatting>
  <conditionalFormatting sqref="L88:L102">
    <cfRule type="cellIs" dxfId="6452" priority="21863" operator="greaterThan">
      <formula>$M$6</formula>
    </cfRule>
  </conditionalFormatting>
  <conditionalFormatting sqref="L88:L102">
    <cfRule type="cellIs" dxfId="6451" priority="21862" operator="greaterThan">
      <formula>$M$6</formula>
    </cfRule>
  </conditionalFormatting>
  <conditionalFormatting sqref="L88:L102">
    <cfRule type="cellIs" dxfId="6450" priority="21861" operator="greaterThan">
      <formula>$M$6</formula>
    </cfRule>
  </conditionalFormatting>
  <conditionalFormatting sqref="L88:L102">
    <cfRule type="cellIs" dxfId="6449" priority="21860" operator="greaterThan">
      <formula>$M$6</formula>
    </cfRule>
  </conditionalFormatting>
  <conditionalFormatting sqref="L88:L102">
    <cfRule type="cellIs" dxfId="6448" priority="21859" operator="greaterThan">
      <formula>$M$6</formula>
    </cfRule>
  </conditionalFormatting>
  <conditionalFormatting sqref="L88:L102">
    <cfRule type="cellIs" dxfId="6447" priority="21858" operator="greaterThan">
      <formula>$M$6</formula>
    </cfRule>
  </conditionalFormatting>
  <conditionalFormatting sqref="L88:L102">
    <cfRule type="cellIs" dxfId="6446" priority="21857" operator="greaterThan">
      <formula>$M$6</formula>
    </cfRule>
  </conditionalFormatting>
  <conditionalFormatting sqref="L88:L102">
    <cfRule type="cellIs" dxfId="6445" priority="21856" operator="greaterThan">
      <formula>$M$6</formula>
    </cfRule>
  </conditionalFormatting>
  <conditionalFormatting sqref="L88:L102">
    <cfRule type="cellIs" dxfId="6444" priority="21855" operator="greaterThan">
      <formula>$M$6</formula>
    </cfRule>
  </conditionalFormatting>
  <conditionalFormatting sqref="L88:L102">
    <cfRule type="cellIs" dxfId="6443" priority="21854" operator="greaterThan">
      <formula>$M$6</formula>
    </cfRule>
  </conditionalFormatting>
  <conditionalFormatting sqref="L88:L102">
    <cfRule type="cellIs" dxfId="6442" priority="21853" operator="greaterThan">
      <formula>$M$6</formula>
    </cfRule>
  </conditionalFormatting>
  <conditionalFormatting sqref="L88:L102">
    <cfRule type="cellIs" dxfId="6441" priority="21852" operator="greaterThan">
      <formula>$M$6</formula>
    </cfRule>
  </conditionalFormatting>
  <conditionalFormatting sqref="L88:L102">
    <cfRule type="cellIs" dxfId="6440" priority="21851" operator="greaterThan">
      <formula>$M$6</formula>
    </cfRule>
  </conditionalFormatting>
  <conditionalFormatting sqref="L88:L102">
    <cfRule type="cellIs" dxfId="6439" priority="21850" operator="greaterThan">
      <formula>$M$6</formula>
    </cfRule>
  </conditionalFormatting>
  <conditionalFormatting sqref="L88:L102">
    <cfRule type="cellIs" dxfId="6438" priority="21849" operator="greaterThan">
      <formula>$M$6</formula>
    </cfRule>
  </conditionalFormatting>
  <conditionalFormatting sqref="L88:L102">
    <cfRule type="cellIs" dxfId="6437" priority="21848" operator="greaterThan">
      <formula>$M$6</formula>
    </cfRule>
  </conditionalFormatting>
  <conditionalFormatting sqref="L88:L102">
    <cfRule type="cellIs" dxfId="6436" priority="21847" operator="greaterThan">
      <formula>$M$6</formula>
    </cfRule>
  </conditionalFormatting>
  <conditionalFormatting sqref="L88:L102">
    <cfRule type="cellIs" dxfId="6435" priority="21846" operator="greaterThan">
      <formula>$M$6</formula>
    </cfRule>
  </conditionalFormatting>
  <conditionalFormatting sqref="L88:L102">
    <cfRule type="cellIs" dxfId="6434" priority="21845" operator="greaterThan">
      <formula>$M$6</formula>
    </cfRule>
  </conditionalFormatting>
  <conditionalFormatting sqref="L88:L102">
    <cfRule type="cellIs" dxfId="6433" priority="21844" operator="greaterThan">
      <formula>$M$6</formula>
    </cfRule>
  </conditionalFormatting>
  <conditionalFormatting sqref="L88:L102">
    <cfRule type="cellIs" dxfId="6432" priority="21843" operator="greaterThan">
      <formula>$M$6</formula>
    </cfRule>
  </conditionalFormatting>
  <conditionalFormatting sqref="L88:L102">
    <cfRule type="cellIs" dxfId="6431" priority="21842" operator="greaterThan">
      <formula>$M$6</formula>
    </cfRule>
  </conditionalFormatting>
  <conditionalFormatting sqref="L88:L102">
    <cfRule type="cellIs" dxfId="6430" priority="21841" operator="greaterThan">
      <formula>$M$6</formula>
    </cfRule>
  </conditionalFormatting>
  <conditionalFormatting sqref="L88:L102">
    <cfRule type="cellIs" dxfId="6429" priority="21840" operator="greaterThan">
      <formula>$M$6</formula>
    </cfRule>
  </conditionalFormatting>
  <conditionalFormatting sqref="L88:L102">
    <cfRule type="cellIs" dxfId="6428" priority="21839" operator="greaterThan">
      <formula>$M$6</formula>
    </cfRule>
  </conditionalFormatting>
  <conditionalFormatting sqref="L88:L102">
    <cfRule type="cellIs" dxfId="6427" priority="21838" operator="greaterThan">
      <formula>$M$6</formula>
    </cfRule>
  </conditionalFormatting>
  <conditionalFormatting sqref="L88:L102">
    <cfRule type="cellIs" dxfId="6426" priority="21837" operator="greaterThan">
      <formula>$M$6</formula>
    </cfRule>
  </conditionalFormatting>
  <conditionalFormatting sqref="L88:L102">
    <cfRule type="cellIs" dxfId="6425" priority="21836" operator="greaterThan">
      <formula>$M$6</formula>
    </cfRule>
  </conditionalFormatting>
  <conditionalFormatting sqref="L88:L102">
    <cfRule type="cellIs" dxfId="6424" priority="21835" operator="greaterThan">
      <formula>$M$6</formula>
    </cfRule>
  </conditionalFormatting>
  <conditionalFormatting sqref="L88:L102">
    <cfRule type="cellIs" dxfId="6423" priority="21834" operator="greaterThan">
      <formula>$M$6</formula>
    </cfRule>
  </conditionalFormatting>
  <conditionalFormatting sqref="L88:L102">
    <cfRule type="cellIs" dxfId="6422" priority="21833" operator="greaterThan">
      <formula>$M$6</formula>
    </cfRule>
  </conditionalFormatting>
  <conditionalFormatting sqref="L88:L102">
    <cfRule type="cellIs" dxfId="6421" priority="21832" operator="greaterThan">
      <formula>$M$6</formula>
    </cfRule>
  </conditionalFormatting>
  <conditionalFormatting sqref="L88:L102">
    <cfRule type="cellIs" dxfId="6420" priority="21831" operator="greaterThan">
      <formula>$M$6</formula>
    </cfRule>
  </conditionalFormatting>
  <conditionalFormatting sqref="E84">
    <cfRule type="duplicateValues" dxfId="6419" priority="18803" stopIfTrue="1"/>
  </conditionalFormatting>
  <conditionalFormatting sqref="E84">
    <cfRule type="duplicateValues" dxfId="6418" priority="18802" stopIfTrue="1"/>
  </conditionalFormatting>
  <conditionalFormatting sqref="E84">
    <cfRule type="duplicateValues" dxfId="6417" priority="18801" stopIfTrue="1"/>
  </conditionalFormatting>
  <conditionalFormatting sqref="E84">
    <cfRule type="duplicateValues" dxfId="6416" priority="18800" stopIfTrue="1"/>
  </conditionalFormatting>
  <conditionalFormatting sqref="E84">
    <cfRule type="duplicateValues" dxfId="6415" priority="18799" stopIfTrue="1"/>
  </conditionalFormatting>
  <conditionalFormatting sqref="E84">
    <cfRule type="duplicateValues" dxfId="6414" priority="18798" stopIfTrue="1"/>
  </conditionalFormatting>
  <conditionalFormatting sqref="E84">
    <cfRule type="duplicateValues" dxfId="6413" priority="18797" stopIfTrue="1"/>
  </conditionalFormatting>
  <conditionalFormatting sqref="E84">
    <cfRule type="duplicateValues" dxfId="6412" priority="18796" stopIfTrue="1"/>
  </conditionalFormatting>
  <conditionalFormatting sqref="E84">
    <cfRule type="duplicateValues" dxfId="6411" priority="18795" stopIfTrue="1"/>
  </conditionalFormatting>
  <conditionalFormatting sqref="E84">
    <cfRule type="duplicateValues" dxfId="6410" priority="18794" stopIfTrue="1"/>
  </conditionalFormatting>
  <conditionalFormatting sqref="E84">
    <cfRule type="duplicateValues" dxfId="6409" priority="18793" stopIfTrue="1"/>
  </conditionalFormatting>
  <conditionalFormatting sqref="E84">
    <cfRule type="duplicateValues" dxfId="6408" priority="18792" stopIfTrue="1"/>
  </conditionalFormatting>
  <conditionalFormatting sqref="E84">
    <cfRule type="duplicateValues" dxfId="6407" priority="18791" stopIfTrue="1"/>
  </conditionalFormatting>
  <conditionalFormatting sqref="E84">
    <cfRule type="duplicateValues" dxfId="6406" priority="18790" stopIfTrue="1"/>
  </conditionalFormatting>
  <conditionalFormatting sqref="E84">
    <cfRule type="duplicateValues" dxfId="6405" priority="18789" stopIfTrue="1"/>
  </conditionalFormatting>
  <conditionalFormatting sqref="E84">
    <cfRule type="duplicateValues" dxfId="6404" priority="18788" stopIfTrue="1"/>
  </conditionalFormatting>
  <conditionalFormatting sqref="E84">
    <cfRule type="duplicateValues" dxfId="6403" priority="18787" stopIfTrue="1"/>
  </conditionalFormatting>
  <conditionalFormatting sqref="E84">
    <cfRule type="duplicateValues" dxfId="6402" priority="18786" stopIfTrue="1"/>
  </conditionalFormatting>
  <conditionalFormatting sqref="E84">
    <cfRule type="duplicateValues" dxfId="6401" priority="18785" stopIfTrue="1"/>
  </conditionalFormatting>
  <conditionalFormatting sqref="E84">
    <cfRule type="duplicateValues" dxfId="6400" priority="18784" stopIfTrue="1"/>
  </conditionalFormatting>
  <conditionalFormatting sqref="E84">
    <cfRule type="duplicateValues" dxfId="6399" priority="18783" stopIfTrue="1"/>
  </conditionalFormatting>
  <conditionalFormatting sqref="E84">
    <cfRule type="duplicateValues" dxfId="6398" priority="18782" stopIfTrue="1"/>
  </conditionalFormatting>
  <conditionalFormatting sqref="E84">
    <cfRule type="duplicateValues" dxfId="6397" priority="18781" stopIfTrue="1"/>
  </conditionalFormatting>
  <conditionalFormatting sqref="E84">
    <cfRule type="duplicateValues" dxfId="6396" priority="18780" stopIfTrue="1"/>
  </conditionalFormatting>
  <conditionalFormatting sqref="E84">
    <cfRule type="duplicateValues" dxfId="6395" priority="18779" stopIfTrue="1"/>
  </conditionalFormatting>
  <conditionalFormatting sqref="E84">
    <cfRule type="duplicateValues" dxfId="6394" priority="18778" stopIfTrue="1"/>
  </conditionalFormatting>
  <conditionalFormatting sqref="E84">
    <cfRule type="duplicateValues" dxfId="6393" priority="18777" stopIfTrue="1"/>
  </conditionalFormatting>
  <conditionalFormatting sqref="E84">
    <cfRule type="duplicateValues" dxfId="6392" priority="18776" stopIfTrue="1"/>
  </conditionalFormatting>
  <conditionalFormatting sqref="E84">
    <cfRule type="duplicateValues" dxfId="6391" priority="18775" stopIfTrue="1"/>
  </conditionalFormatting>
  <conditionalFormatting sqref="E84">
    <cfRule type="duplicateValues" dxfId="6390" priority="18774" stopIfTrue="1"/>
  </conditionalFormatting>
  <conditionalFormatting sqref="E84">
    <cfRule type="duplicateValues" dxfId="6389" priority="18773" stopIfTrue="1"/>
  </conditionalFormatting>
  <conditionalFormatting sqref="E84">
    <cfRule type="duplicateValues" dxfId="6388" priority="18772" stopIfTrue="1"/>
  </conditionalFormatting>
  <conditionalFormatting sqref="E84">
    <cfRule type="duplicateValues" dxfId="6387" priority="18771" stopIfTrue="1"/>
  </conditionalFormatting>
  <conditionalFormatting sqref="E84">
    <cfRule type="duplicateValues" dxfId="6386" priority="18770" stopIfTrue="1"/>
  </conditionalFormatting>
  <conditionalFormatting sqref="E84">
    <cfRule type="duplicateValues" dxfId="6385" priority="18769" stopIfTrue="1"/>
  </conditionalFormatting>
  <conditionalFormatting sqref="E84">
    <cfRule type="duplicateValues" dxfId="6384" priority="18768" stopIfTrue="1"/>
  </conditionalFormatting>
  <conditionalFormatting sqref="E84:E87">
    <cfRule type="duplicateValues" dxfId="6383" priority="18704" stopIfTrue="1"/>
  </conditionalFormatting>
  <conditionalFormatting sqref="E84:E87">
    <cfRule type="duplicateValues" dxfId="6382" priority="18703" stopIfTrue="1"/>
  </conditionalFormatting>
  <conditionalFormatting sqref="E84:E87">
    <cfRule type="duplicateValues" dxfId="6381" priority="18702" stopIfTrue="1"/>
  </conditionalFormatting>
  <conditionalFormatting sqref="E84:E87">
    <cfRule type="duplicateValues" dxfId="6380" priority="18701" stopIfTrue="1"/>
  </conditionalFormatting>
  <conditionalFormatting sqref="E84:E87">
    <cfRule type="duplicateValues" dxfId="6379" priority="18700" stopIfTrue="1"/>
  </conditionalFormatting>
  <conditionalFormatting sqref="E84:E87">
    <cfRule type="duplicateValues" dxfId="6378" priority="18699" stopIfTrue="1"/>
  </conditionalFormatting>
  <conditionalFormatting sqref="E84:E87">
    <cfRule type="duplicateValues" dxfId="6377" priority="18698" stopIfTrue="1"/>
  </conditionalFormatting>
  <conditionalFormatting sqref="E84:E87">
    <cfRule type="duplicateValues" dxfId="6376" priority="18697" stopIfTrue="1"/>
  </conditionalFormatting>
  <conditionalFormatting sqref="E84:E87">
    <cfRule type="duplicateValues" dxfId="6375" priority="18696" stopIfTrue="1"/>
  </conditionalFormatting>
  <conditionalFormatting sqref="E84:E87">
    <cfRule type="duplicateValues" dxfId="6374" priority="18695" stopIfTrue="1"/>
  </conditionalFormatting>
  <conditionalFormatting sqref="E84:E87">
    <cfRule type="duplicateValues" dxfId="6373" priority="18694" stopIfTrue="1"/>
  </conditionalFormatting>
  <conditionalFormatting sqref="E84:E87">
    <cfRule type="duplicateValues" dxfId="6372" priority="18693" stopIfTrue="1"/>
  </conditionalFormatting>
  <conditionalFormatting sqref="E84:E87">
    <cfRule type="duplicateValues" dxfId="6371" priority="18692" stopIfTrue="1"/>
  </conditionalFormatting>
  <conditionalFormatting sqref="E84:E87">
    <cfRule type="duplicateValues" dxfId="6370" priority="18691" stopIfTrue="1"/>
  </conditionalFormatting>
  <conditionalFormatting sqref="E84:E87">
    <cfRule type="duplicateValues" dxfId="6369" priority="18690" stopIfTrue="1"/>
  </conditionalFormatting>
  <conditionalFormatting sqref="E84:E87">
    <cfRule type="duplicateValues" dxfId="6368" priority="18689" stopIfTrue="1"/>
  </conditionalFormatting>
  <conditionalFormatting sqref="E84:E87">
    <cfRule type="duplicateValues" dxfId="6367" priority="18688" stopIfTrue="1"/>
  </conditionalFormatting>
  <conditionalFormatting sqref="E84:E87">
    <cfRule type="duplicateValues" dxfId="6366" priority="18687" stopIfTrue="1"/>
  </conditionalFormatting>
  <conditionalFormatting sqref="E84:E87">
    <cfRule type="duplicateValues" dxfId="6365" priority="18686" stopIfTrue="1"/>
  </conditionalFormatting>
  <conditionalFormatting sqref="E84:E87">
    <cfRule type="duplicateValues" dxfId="6364" priority="18685" stopIfTrue="1"/>
  </conditionalFormatting>
  <conditionalFormatting sqref="E84:E87">
    <cfRule type="duplicateValues" dxfId="6363" priority="18684" stopIfTrue="1"/>
  </conditionalFormatting>
  <conditionalFormatting sqref="E84:E87">
    <cfRule type="duplicateValues" dxfId="6362" priority="18683" stopIfTrue="1"/>
  </conditionalFormatting>
  <conditionalFormatting sqref="E84:E87">
    <cfRule type="duplicateValues" dxfId="6361" priority="18682" stopIfTrue="1"/>
  </conditionalFormatting>
  <conditionalFormatting sqref="E84:E87">
    <cfRule type="duplicateValues" dxfId="6360" priority="18681" stopIfTrue="1"/>
  </conditionalFormatting>
  <conditionalFormatting sqref="E84:E87">
    <cfRule type="duplicateValues" dxfId="6359" priority="18680"/>
  </conditionalFormatting>
  <conditionalFormatting sqref="E84:E87">
    <cfRule type="duplicateValues" dxfId="6358" priority="18679"/>
  </conditionalFormatting>
  <conditionalFormatting sqref="E84:E87">
    <cfRule type="duplicateValues" dxfId="6357" priority="18678"/>
  </conditionalFormatting>
  <conditionalFormatting sqref="E84:E87">
    <cfRule type="duplicateValues" dxfId="6356" priority="18677"/>
  </conditionalFormatting>
  <conditionalFormatting sqref="E84:E87">
    <cfRule type="duplicateValues" dxfId="6355" priority="18676"/>
  </conditionalFormatting>
  <conditionalFormatting sqref="E84:E87">
    <cfRule type="duplicateValues" dxfId="6354" priority="18675"/>
  </conditionalFormatting>
  <conditionalFormatting sqref="E84:E87">
    <cfRule type="duplicateValues" dxfId="6353" priority="18674"/>
  </conditionalFormatting>
  <conditionalFormatting sqref="E84:E87">
    <cfRule type="duplicateValues" dxfId="6352" priority="18673"/>
  </conditionalFormatting>
  <conditionalFormatting sqref="E84:E87">
    <cfRule type="duplicateValues" dxfId="6351" priority="18672"/>
  </conditionalFormatting>
  <conditionalFormatting sqref="E84:E87">
    <cfRule type="duplicateValues" dxfId="6350" priority="18671"/>
  </conditionalFormatting>
  <conditionalFormatting sqref="E84:E87">
    <cfRule type="duplicateValues" dxfId="6349" priority="18670"/>
  </conditionalFormatting>
  <conditionalFormatting sqref="E84:E87">
    <cfRule type="duplicateValues" dxfId="6348" priority="18669"/>
  </conditionalFormatting>
  <conditionalFormatting sqref="E84:E87">
    <cfRule type="duplicateValues" dxfId="6347" priority="18668"/>
  </conditionalFormatting>
  <conditionalFormatting sqref="E84:E87">
    <cfRule type="duplicateValues" dxfId="6346" priority="18667"/>
  </conditionalFormatting>
  <conditionalFormatting sqref="E84:E87">
    <cfRule type="duplicateValues" dxfId="6345" priority="18666"/>
  </conditionalFormatting>
  <conditionalFormatting sqref="E84:E87">
    <cfRule type="duplicateValues" dxfId="6344" priority="18665"/>
  </conditionalFormatting>
  <conditionalFormatting sqref="E84:E87">
    <cfRule type="duplicateValues" dxfId="6343" priority="18664"/>
  </conditionalFormatting>
  <conditionalFormatting sqref="E84:E87">
    <cfRule type="duplicateValues" dxfId="6342" priority="18663"/>
  </conditionalFormatting>
  <conditionalFormatting sqref="E84:E87">
    <cfRule type="duplicateValues" dxfId="6341" priority="18662"/>
  </conditionalFormatting>
  <conditionalFormatting sqref="E84:E87">
    <cfRule type="duplicateValues" dxfId="6340" priority="18661"/>
  </conditionalFormatting>
  <conditionalFormatting sqref="E84:E87">
    <cfRule type="duplicateValues" dxfId="6339" priority="18660"/>
  </conditionalFormatting>
  <conditionalFormatting sqref="E84:E87">
    <cfRule type="duplicateValues" dxfId="6338" priority="18659"/>
  </conditionalFormatting>
  <conditionalFormatting sqref="E84:E87">
    <cfRule type="duplicateValues" dxfId="6337" priority="18658"/>
  </conditionalFormatting>
  <conditionalFormatting sqref="E84:E87">
    <cfRule type="duplicateValues" dxfId="6336" priority="18657"/>
  </conditionalFormatting>
  <conditionalFormatting sqref="E84:E87">
    <cfRule type="duplicateValues" dxfId="6335" priority="18656"/>
  </conditionalFormatting>
  <conditionalFormatting sqref="E84:E87">
    <cfRule type="duplicateValues" dxfId="6334" priority="18655"/>
  </conditionalFormatting>
  <conditionalFormatting sqref="E84:E87">
    <cfRule type="duplicateValues" dxfId="6333" priority="18654"/>
  </conditionalFormatting>
  <conditionalFormatting sqref="E84:E87">
    <cfRule type="duplicateValues" dxfId="6332" priority="18653"/>
  </conditionalFormatting>
  <conditionalFormatting sqref="E84:E87">
    <cfRule type="duplicateValues" dxfId="6331" priority="18652"/>
  </conditionalFormatting>
  <conditionalFormatting sqref="E84:E87">
    <cfRule type="duplicateValues" dxfId="6330" priority="18651"/>
  </conditionalFormatting>
  <conditionalFormatting sqref="E84:E87">
    <cfRule type="duplicateValues" dxfId="6329" priority="18650"/>
  </conditionalFormatting>
  <conditionalFormatting sqref="E84:E87">
    <cfRule type="duplicateValues" dxfId="6328" priority="18649"/>
  </conditionalFormatting>
  <conditionalFormatting sqref="E84:E87">
    <cfRule type="duplicateValues" dxfId="6327" priority="18648"/>
  </conditionalFormatting>
  <conditionalFormatting sqref="E84:E87">
    <cfRule type="duplicateValues" dxfId="6326" priority="18647"/>
  </conditionalFormatting>
  <conditionalFormatting sqref="E84:E87">
    <cfRule type="duplicateValues" dxfId="6325" priority="18646"/>
  </conditionalFormatting>
  <conditionalFormatting sqref="E84:E87">
    <cfRule type="duplicateValues" dxfId="6324" priority="18645"/>
  </conditionalFormatting>
  <conditionalFormatting sqref="E84:E87">
    <cfRule type="duplicateValues" dxfId="6323" priority="18644"/>
  </conditionalFormatting>
  <conditionalFormatting sqref="E84:E87">
    <cfRule type="duplicateValues" dxfId="6322" priority="18643"/>
  </conditionalFormatting>
  <conditionalFormatting sqref="E84:E87">
    <cfRule type="duplicateValues" dxfId="6321" priority="18642"/>
  </conditionalFormatting>
  <conditionalFormatting sqref="E84:E87">
    <cfRule type="duplicateValues" dxfId="6320" priority="18641"/>
  </conditionalFormatting>
  <conditionalFormatting sqref="E84:E87">
    <cfRule type="duplicateValues" dxfId="6319" priority="18640"/>
  </conditionalFormatting>
  <conditionalFormatting sqref="E84:E87">
    <cfRule type="duplicateValues" dxfId="6318" priority="18639"/>
  </conditionalFormatting>
  <conditionalFormatting sqref="E84:E87">
    <cfRule type="duplicateValues" dxfId="6317" priority="18638"/>
  </conditionalFormatting>
  <conditionalFormatting sqref="E84:E87">
    <cfRule type="duplicateValues" dxfId="6316" priority="18637"/>
  </conditionalFormatting>
  <conditionalFormatting sqref="E84:E87">
    <cfRule type="duplicateValues" dxfId="6315" priority="18636"/>
  </conditionalFormatting>
  <conditionalFormatting sqref="E84:E87">
    <cfRule type="duplicateValues" dxfId="6314" priority="18635"/>
  </conditionalFormatting>
  <conditionalFormatting sqref="E84:E87">
    <cfRule type="duplicateValues" dxfId="6313" priority="18634"/>
  </conditionalFormatting>
  <conditionalFormatting sqref="E84:E87">
    <cfRule type="duplicateValues" dxfId="6312" priority="18633"/>
  </conditionalFormatting>
  <conditionalFormatting sqref="E84:E87">
    <cfRule type="duplicateValues" dxfId="6311" priority="18632"/>
  </conditionalFormatting>
  <conditionalFormatting sqref="E84:E87">
    <cfRule type="duplicateValues" dxfId="6310" priority="18631"/>
  </conditionalFormatting>
  <conditionalFormatting sqref="E84:E87">
    <cfRule type="duplicateValues" dxfId="6309" priority="18630"/>
  </conditionalFormatting>
  <conditionalFormatting sqref="E84:E87">
    <cfRule type="duplicateValues" dxfId="6308" priority="18629"/>
  </conditionalFormatting>
  <conditionalFormatting sqref="E84:E87">
    <cfRule type="duplicateValues" dxfId="6307" priority="18628"/>
  </conditionalFormatting>
  <conditionalFormatting sqref="E84:E87">
    <cfRule type="duplicateValues" dxfId="6306" priority="18627"/>
  </conditionalFormatting>
  <conditionalFormatting sqref="E84:E87">
    <cfRule type="duplicateValues" dxfId="6305" priority="18626"/>
  </conditionalFormatting>
  <conditionalFormatting sqref="E84:E87">
    <cfRule type="duplicateValues" dxfId="6304" priority="18625"/>
  </conditionalFormatting>
  <conditionalFormatting sqref="E84:E87">
    <cfRule type="duplicateValues" dxfId="6303" priority="18624"/>
  </conditionalFormatting>
  <conditionalFormatting sqref="E84:E87">
    <cfRule type="duplicateValues" dxfId="6302" priority="18623"/>
  </conditionalFormatting>
  <conditionalFormatting sqref="E84:E87">
    <cfRule type="duplicateValues" dxfId="6301" priority="18622"/>
  </conditionalFormatting>
  <conditionalFormatting sqref="E84:E87">
    <cfRule type="duplicateValues" dxfId="6300" priority="18621"/>
  </conditionalFormatting>
  <conditionalFormatting sqref="E84:E87">
    <cfRule type="duplicateValues" dxfId="6299" priority="18620"/>
  </conditionalFormatting>
  <conditionalFormatting sqref="E84:E87">
    <cfRule type="duplicateValues" dxfId="6298" priority="18619"/>
  </conditionalFormatting>
  <conditionalFormatting sqref="E84:E87">
    <cfRule type="duplicateValues" dxfId="6297" priority="18618"/>
  </conditionalFormatting>
  <conditionalFormatting sqref="E84:E87">
    <cfRule type="duplicateValues" dxfId="6296" priority="18617"/>
  </conditionalFormatting>
  <conditionalFormatting sqref="E84:E87">
    <cfRule type="duplicateValues" dxfId="6295" priority="18616"/>
  </conditionalFormatting>
  <conditionalFormatting sqref="E84:E87">
    <cfRule type="duplicateValues" dxfId="6294" priority="18615"/>
  </conditionalFormatting>
  <conditionalFormatting sqref="E84:E87">
    <cfRule type="duplicateValues" dxfId="6293" priority="18614"/>
  </conditionalFormatting>
  <conditionalFormatting sqref="E84:E87">
    <cfRule type="duplicateValues" dxfId="6292" priority="18613"/>
  </conditionalFormatting>
  <conditionalFormatting sqref="E84:E87">
    <cfRule type="duplicateValues" dxfId="6291" priority="18612"/>
  </conditionalFormatting>
  <conditionalFormatting sqref="E84:E87">
    <cfRule type="duplicateValues" dxfId="6290" priority="18611"/>
  </conditionalFormatting>
  <conditionalFormatting sqref="E84:E87">
    <cfRule type="duplicateValues" dxfId="6289" priority="18610"/>
  </conditionalFormatting>
  <conditionalFormatting sqref="E84:E87">
    <cfRule type="duplicateValues" dxfId="6288" priority="18609"/>
  </conditionalFormatting>
  <conditionalFormatting sqref="E84:E87">
    <cfRule type="duplicateValues" dxfId="6287" priority="18608"/>
  </conditionalFormatting>
  <conditionalFormatting sqref="E84:E87">
    <cfRule type="duplicateValues" dxfId="6286" priority="18607"/>
  </conditionalFormatting>
  <conditionalFormatting sqref="E84:E87">
    <cfRule type="duplicateValues" dxfId="6285" priority="18606"/>
  </conditionalFormatting>
  <conditionalFormatting sqref="E84:E87">
    <cfRule type="duplicateValues" dxfId="6284" priority="18605"/>
  </conditionalFormatting>
  <conditionalFormatting sqref="E84:E87">
    <cfRule type="duplicateValues" dxfId="6283" priority="18604"/>
  </conditionalFormatting>
  <conditionalFormatting sqref="E84:E87">
    <cfRule type="duplicateValues" dxfId="6282" priority="18603"/>
  </conditionalFormatting>
  <conditionalFormatting sqref="E84:E87">
    <cfRule type="duplicateValues" dxfId="6281" priority="18602"/>
  </conditionalFormatting>
  <conditionalFormatting sqref="E84:E87">
    <cfRule type="duplicateValues" dxfId="6280" priority="18601"/>
  </conditionalFormatting>
  <conditionalFormatting sqref="E84:E87">
    <cfRule type="duplicateValues" dxfId="6279" priority="18600"/>
  </conditionalFormatting>
  <conditionalFormatting sqref="E84:E87">
    <cfRule type="duplicateValues" dxfId="6278" priority="18599"/>
  </conditionalFormatting>
  <conditionalFormatting sqref="E84:E87">
    <cfRule type="duplicateValues" dxfId="6277" priority="18598"/>
  </conditionalFormatting>
  <conditionalFormatting sqref="E84:E87">
    <cfRule type="duplicateValues" dxfId="6276" priority="18597"/>
  </conditionalFormatting>
  <conditionalFormatting sqref="E84:E87">
    <cfRule type="duplicateValues" dxfId="6275" priority="18596"/>
  </conditionalFormatting>
  <conditionalFormatting sqref="E84:E87">
    <cfRule type="duplicateValues" dxfId="6274" priority="18595"/>
  </conditionalFormatting>
  <conditionalFormatting sqref="E84:E87">
    <cfRule type="duplicateValues" dxfId="6273" priority="18594"/>
  </conditionalFormatting>
  <conditionalFormatting sqref="E84:E87">
    <cfRule type="duplicateValues" dxfId="6272" priority="18593"/>
  </conditionalFormatting>
  <conditionalFormatting sqref="E84:E87">
    <cfRule type="duplicateValues" dxfId="6271" priority="18592"/>
  </conditionalFormatting>
  <conditionalFormatting sqref="E84:E87">
    <cfRule type="duplicateValues" dxfId="6270" priority="18591"/>
  </conditionalFormatting>
  <conditionalFormatting sqref="E84:E87">
    <cfRule type="duplicateValues" dxfId="6269" priority="18590"/>
  </conditionalFormatting>
  <conditionalFormatting sqref="E84:E87">
    <cfRule type="duplicateValues" dxfId="6268" priority="18589"/>
  </conditionalFormatting>
  <conditionalFormatting sqref="E84:E87">
    <cfRule type="duplicateValues" dxfId="6267" priority="18588"/>
  </conditionalFormatting>
  <conditionalFormatting sqref="E84:E87">
    <cfRule type="duplicateValues" dxfId="6266" priority="18587"/>
  </conditionalFormatting>
  <conditionalFormatting sqref="E84:E87">
    <cfRule type="duplicateValues" dxfId="6265" priority="18586"/>
  </conditionalFormatting>
  <conditionalFormatting sqref="E84:E87">
    <cfRule type="duplicateValues" dxfId="6264" priority="18585"/>
  </conditionalFormatting>
  <conditionalFormatting sqref="E84:E87">
    <cfRule type="duplicateValues" dxfId="6263" priority="18584"/>
  </conditionalFormatting>
  <conditionalFormatting sqref="E84:E87">
    <cfRule type="duplicateValues" dxfId="6262" priority="18583"/>
  </conditionalFormatting>
  <conditionalFormatting sqref="E84:E87">
    <cfRule type="duplicateValues" dxfId="6261" priority="18582"/>
  </conditionalFormatting>
  <conditionalFormatting sqref="E87">
    <cfRule type="duplicateValues" dxfId="6260" priority="18581"/>
  </conditionalFormatting>
  <conditionalFormatting sqref="E87">
    <cfRule type="duplicateValues" dxfId="6259" priority="18580"/>
  </conditionalFormatting>
  <conditionalFormatting sqref="E87">
    <cfRule type="duplicateValues" dxfId="6258" priority="18579"/>
  </conditionalFormatting>
  <conditionalFormatting sqref="E87">
    <cfRule type="duplicateValues" dxfId="6257" priority="18578"/>
  </conditionalFormatting>
  <conditionalFormatting sqref="E87">
    <cfRule type="duplicateValues" dxfId="6256" priority="18577"/>
  </conditionalFormatting>
  <conditionalFormatting sqref="E87">
    <cfRule type="duplicateValues" dxfId="6255" priority="18576"/>
  </conditionalFormatting>
  <conditionalFormatting sqref="E87">
    <cfRule type="duplicateValues" dxfId="6254" priority="18575"/>
  </conditionalFormatting>
  <conditionalFormatting sqref="E87">
    <cfRule type="duplicateValues" dxfId="6253" priority="18574"/>
  </conditionalFormatting>
  <conditionalFormatting sqref="E87">
    <cfRule type="duplicateValues" dxfId="6252" priority="18573"/>
  </conditionalFormatting>
  <conditionalFormatting sqref="E87">
    <cfRule type="duplicateValues" dxfId="6251" priority="18572"/>
  </conditionalFormatting>
  <conditionalFormatting sqref="E87">
    <cfRule type="duplicateValues" dxfId="6250" priority="18571"/>
  </conditionalFormatting>
  <conditionalFormatting sqref="E87">
    <cfRule type="duplicateValues" dxfId="6249" priority="18570"/>
  </conditionalFormatting>
  <conditionalFormatting sqref="E87">
    <cfRule type="duplicateValues" dxfId="6248" priority="18569"/>
  </conditionalFormatting>
  <conditionalFormatting sqref="E87">
    <cfRule type="duplicateValues" dxfId="6247" priority="18568"/>
  </conditionalFormatting>
  <conditionalFormatting sqref="E87">
    <cfRule type="duplicateValues" dxfId="6246" priority="18567"/>
  </conditionalFormatting>
  <conditionalFormatting sqref="E87">
    <cfRule type="duplicateValues" dxfId="6245" priority="18566"/>
  </conditionalFormatting>
  <conditionalFormatting sqref="E87">
    <cfRule type="duplicateValues" dxfId="6244" priority="18565"/>
  </conditionalFormatting>
  <conditionalFormatting sqref="E87">
    <cfRule type="duplicateValues" dxfId="6243" priority="18564"/>
  </conditionalFormatting>
  <conditionalFormatting sqref="E87">
    <cfRule type="duplicateValues" dxfId="6242" priority="18563"/>
  </conditionalFormatting>
  <conditionalFormatting sqref="E87">
    <cfRule type="duplicateValues" dxfId="6241" priority="18562"/>
  </conditionalFormatting>
  <conditionalFormatting sqref="E87">
    <cfRule type="duplicateValues" dxfId="6240" priority="18561"/>
  </conditionalFormatting>
  <conditionalFormatting sqref="E87">
    <cfRule type="duplicateValues" dxfId="6239" priority="18560"/>
  </conditionalFormatting>
  <conditionalFormatting sqref="E87">
    <cfRule type="duplicateValues" dxfId="6238" priority="18559"/>
  </conditionalFormatting>
  <conditionalFormatting sqref="E87">
    <cfRule type="duplicateValues" dxfId="6237" priority="18558"/>
  </conditionalFormatting>
  <conditionalFormatting sqref="E87">
    <cfRule type="duplicateValues" dxfId="6236" priority="18557"/>
  </conditionalFormatting>
  <conditionalFormatting sqref="E87">
    <cfRule type="duplicateValues" dxfId="6235" priority="18556"/>
  </conditionalFormatting>
  <conditionalFormatting sqref="E87">
    <cfRule type="duplicateValues" dxfId="6234" priority="18555"/>
  </conditionalFormatting>
  <conditionalFormatting sqref="E87">
    <cfRule type="duplicateValues" dxfId="6233" priority="18554"/>
  </conditionalFormatting>
  <conditionalFormatting sqref="E87">
    <cfRule type="duplicateValues" dxfId="6232" priority="18553"/>
  </conditionalFormatting>
  <conditionalFormatting sqref="E87">
    <cfRule type="duplicateValues" dxfId="6231" priority="18552"/>
  </conditionalFormatting>
  <conditionalFormatting sqref="E87">
    <cfRule type="duplicateValues" dxfId="6230" priority="18551"/>
  </conditionalFormatting>
  <conditionalFormatting sqref="E87">
    <cfRule type="duplicateValues" dxfId="6229" priority="18550"/>
  </conditionalFormatting>
  <conditionalFormatting sqref="E87">
    <cfRule type="duplicateValues" dxfId="6228" priority="18549"/>
  </conditionalFormatting>
  <conditionalFormatting sqref="E87">
    <cfRule type="duplicateValues" dxfId="6227" priority="18548"/>
  </conditionalFormatting>
  <conditionalFormatting sqref="E87">
    <cfRule type="duplicateValues" dxfId="6226" priority="18547"/>
  </conditionalFormatting>
  <conditionalFormatting sqref="E87">
    <cfRule type="duplicateValues" dxfId="6225" priority="18546"/>
  </conditionalFormatting>
  <conditionalFormatting sqref="E87">
    <cfRule type="duplicateValues" dxfId="6224" priority="18545"/>
  </conditionalFormatting>
  <conditionalFormatting sqref="E87">
    <cfRule type="duplicateValues" dxfId="6223" priority="18544"/>
  </conditionalFormatting>
  <conditionalFormatting sqref="E87">
    <cfRule type="duplicateValues" dxfId="6222" priority="18543"/>
  </conditionalFormatting>
  <conditionalFormatting sqref="E87">
    <cfRule type="duplicateValues" dxfId="6221" priority="18542"/>
  </conditionalFormatting>
  <conditionalFormatting sqref="E87">
    <cfRule type="duplicateValues" dxfId="6220" priority="18541"/>
  </conditionalFormatting>
  <conditionalFormatting sqref="E87">
    <cfRule type="duplicateValues" dxfId="6219" priority="18540"/>
  </conditionalFormatting>
  <conditionalFormatting sqref="E87">
    <cfRule type="duplicateValues" dxfId="6218" priority="18539"/>
  </conditionalFormatting>
  <conditionalFormatting sqref="E87">
    <cfRule type="duplicateValues" dxfId="6217" priority="18538"/>
  </conditionalFormatting>
  <conditionalFormatting sqref="E87">
    <cfRule type="duplicateValues" dxfId="6216" priority="18537"/>
  </conditionalFormatting>
  <conditionalFormatting sqref="E87">
    <cfRule type="duplicateValues" dxfId="6215" priority="18536"/>
  </conditionalFormatting>
  <conditionalFormatting sqref="E87">
    <cfRule type="duplicateValues" dxfId="6214" priority="18535"/>
  </conditionalFormatting>
  <conditionalFormatting sqref="E87">
    <cfRule type="duplicateValues" dxfId="6213" priority="18534"/>
  </conditionalFormatting>
  <conditionalFormatting sqref="E87">
    <cfRule type="duplicateValues" dxfId="6212" priority="18533"/>
  </conditionalFormatting>
  <conditionalFormatting sqref="E87">
    <cfRule type="duplicateValues" dxfId="6211" priority="18532"/>
  </conditionalFormatting>
  <conditionalFormatting sqref="E87">
    <cfRule type="duplicateValues" dxfId="6210" priority="18531"/>
  </conditionalFormatting>
  <conditionalFormatting sqref="E87">
    <cfRule type="duplicateValues" dxfId="6209" priority="18530"/>
  </conditionalFormatting>
  <conditionalFormatting sqref="E87">
    <cfRule type="duplicateValues" dxfId="6208" priority="18529"/>
  </conditionalFormatting>
  <conditionalFormatting sqref="E87">
    <cfRule type="duplicateValues" dxfId="6207" priority="18528"/>
  </conditionalFormatting>
  <conditionalFormatting sqref="E87">
    <cfRule type="duplicateValues" dxfId="6206" priority="18527"/>
  </conditionalFormatting>
  <conditionalFormatting sqref="E87">
    <cfRule type="duplicateValues" dxfId="6205" priority="18526"/>
  </conditionalFormatting>
  <conditionalFormatting sqref="E87">
    <cfRule type="duplicateValues" dxfId="6204" priority="18525"/>
  </conditionalFormatting>
  <conditionalFormatting sqref="E87">
    <cfRule type="duplicateValues" dxfId="6203" priority="18524"/>
  </conditionalFormatting>
  <conditionalFormatting sqref="E87">
    <cfRule type="duplicateValues" dxfId="6202" priority="18523"/>
  </conditionalFormatting>
  <conditionalFormatting sqref="E87">
    <cfRule type="duplicateValues" dxfId="6201" priority="18522"/>
  </conditionalFormatting>
  <conditionalFormatting sqref="E87">
    <cfRule type="duplicateValues" dxfId="6200" priority="18521"/>
  </conditionalFormatting>
  <conditionalFormatting sqref="E87">
    <cfRule type="duplicateValues" dxfId="6199" priority="18520"/>
  </conditionalFormatting>
  <conditionalFormatting sqref="E87">
    <cfRule type="duplicateValues" dxfId="6198" priority="18519"/>
  </conditionalFormatting>
  <conditionalFormatting sqref="E87">
    <cfRule type="duplicateValues" dxfId="6197" priority="18518"/>
  </conditionalFormatting>
  <conditionalFormatting sqref="E87">
    <cfRule type="duplicateValues" dxfId="6196" priority="18517"/>
  </conditionalFormatting>
  <conditionalFormatting sqref="E87">
    <cfRule type="duplicateValues" dxfId="6195" priority="18516"/>
  </conditionalFormatting>
  <conditionalFormatting sqref="E87">
    <cfRule type="duplicateValues" dxfId="6194" priority="18515"/>
  </conditionalFormatting>
  <conditionalFormatting sqref="E87">
    <cfRule type="duplicateValues" dxfId="6193" priority="18514"/>
  </conditionalFormatting>
  <conditionalFormatting sqref="E87">
    <cfRule type="duplicateValues" dxfId="6192" priority="18513"/>
  </conditionalFormatting>
  <conditionalFormatting sqref="E87">
    <cfRule type="duplicateValues" dxfId="6191" priority="18512"/>
  </conditionalFormatting>
  <conditionalFormatting sqref="E87">
    <cfRule type="duplicateValues" dxfId="6190" priority="18511"/>
  </conditionalFormatting>
  <conditionalFormatting sqref="E87">
    <cfRule type="duplicateValues" dxfId="6189" priority="18510"/>
  </conditionalFormatting>
  <conditionalFormatting sqref="E87">
    <cfRule type="duplicateValues" dxfId="6188" priority="18509"/>
  </conditionalFormatting>
  <conditionalFormatting sqref="E87">
    <cfRule type="duplicateValues" dxfId="6187" priority="18508"/>
  </conditionalFormatting>
  <conditionalFormatting sqref="E87">
    <cfRule type="duplicateValues" dxfId="6186" priority="18507"/>
  </conditionalFormatting>
  <conditionalFormatting sqref="E87">
    <cfRule type="duplicateValues" dxfId="6185" priority="18506"/>
  </conditionalFormatting>
  <conditionalFormatting sqref="E87">
    <cfRule type="duplicateValues" dxfId="6184" priority="18505"/>
  </conditionalFormatting>
  <conditionalFormatting sqref="E87">
    <cfRule type="duplicateValues" dxfId="6183" priority="18504"/>
  </conditionalFormatting>
  <conditionalFormatting sqref="E87">
    <cfRule type="duplicateValues" dxfId="6182" priority="18503"/>
  </conditionalFormatting>
  <conditionalFormatting sqref="E87">
    <cfRule type="duplicateValues" dxfId="6181" priority="18502"/>
  </conditionalFormatting>
  <conditionalFormatting sqref="E87">
    <cfRule type="duplicateValues" dxfId="6180" priority="18501"/>
  </conditionalFormatting>
  <conditionalFormatting sqref="E87">
    <cfRule type="duplicateValues" dxfId="6179" priority="18500"/>
  </conditionalFormatting>
  <conditionalFormatting sqref="E87">
    <cfRule type="duplicateValues" dxfId="6178" priority="18499"/>
  </conditionalFormatting>
  <conditionalFormatting sqref="E87">
    <cfRule type="duplicateValues" dxfId="6177" priority="18498"/>
  </conditionalFormatting>
  <conditionalFormatting sqref="E87">
    <cfRule type="duplicateValues" dxfId="6176" priority="18497"/>
  </conditionalFormatting>
  <conditionalFormatting sqref="E87">
    <cfRule type="duplicateValues" dxfId="6175" priority="18496"/>
  </conditionalFormatting>
  <conditionalFormatting sqref="E87">
    <cfRule type="duplicateValues" dxfId="6174" priority="18495"/>
  </conditionalFormatting>
  <conditionalFormatting sqref="E87">
    <cfRule type="duplicateValues" dxfId="6173" priority="18494"/>
  </conditionalFormatting>
  <conditionalFormatting sqref="E87">
    <cfRule type="duplicateValues" dxfId="6172" priority="18493"/>
  </conditionalFormatting>
  <conditionalFormatting sqref="E87">
    <cfRule type="duplicateValues" dxfId="6171" priority="18492"/>
  </conditionalFormatting>
  <conditionalFormatting sqref="E87">
    <cfRule type="duplicateValues" dxfId="6170" priority="18491"/>
  </conditionalFormatting>
  <conditionalFormatting sqref="E87">
    <cfRule type="duplicateValues" dxfId="6169" priority="18490"/>
  </conditionalFormatting>
  <conditionalFormatting sqref="E87">
    <cfRule type="duplicateValues" dxfId="6168" priority="18489"/>
  </conditionalFormatting>
  <conditionalFormatting sqref="E87">
    <cfRule type="duplicateValues" dxfId="6167" priority="18488"/>
  </conditionalFormatting>
  <conditionalFormatting sqref="E87">
    <cfRule type="duplicateValues" dxfId="6166" priority="18487"/>
  </conditionalFormatting>
  <conditionalFormatting sqref="E87">
    <cfRule type="duplicateValues" dxfId="6165" priority="18486"/>
  </conditionalFormatting>
  <conditionalFormatting sqref="E87">
    <cfRule type="duplicateValues" dxfId="6164" priority="18485"/>
  </conditionalFormatting>
  <conditionalFormatting sqref="E87">
    <cfRule type="duplicateValues" dxfId="6163" priority="18484"/>
  </conditionalFormatting>
  <conditionalFormatting sqref="E87">
    <cfRule type="duplicateValues" dxfId="6162" priority="18483"/>
  </conditionalFormatting>
  <conditionalFormatting sqref="E87">
    <cfRule type="duplicateValues" dxfId="6161" priority="18482"/>
  </conditionalFormatting>
  <conditionalFormatting sqref="E87">
    <cfRule type="duplicateValues" dxfId="6160" priority="18481"/>
  </conditionalFormatting>
  <conditionalFormatting sqref="E87">
    <cfRule type="duplicateValues" dxfId="6159" priority="18480"/>
  </conditionalFormatting>
  <conditionalFormatting sqref="E87">
    <cfRule type="duplicateValues" dxfId="6158" priority="18479"/>
  </conditionalFormatting>
  <conditionalFormatting sqref="E87">
    <cfRule type="duplicateValues" dxfId="6157" priority="18478"/>
  </conditionalFormatting>
  <conditionalFormatting sqref="E87">
    <cfRule type="duplicateValues" dxfId="6156" priority="18477"/>
  </conditionalFormatting>
  <conditionalFormatting sqref="E87">
    <cfRule type="duplicateValues" dxfId="6155" priority="18476"/>
  </conditionalFormatting>
  <conditionalFormatting sqref="E87">
    <cfRule type="duplicateValues" dxfId="6154" priority="18475"/>
  </conditionalFormatting>
  <conditionalFormatting sqref="E87">
    <cfRule type="duplicateValues" dxfId="6153" priority="18474"/>
  </conditionalFormatting>
  <conditionalFormatting sqref="E87">
    <cfRule type="duplicateValues" dxfId="6152" priority="18473"/>
  </conditionalFormatting>
  <conditionalFormatting sqref="E87">
    <cfRule type="duplicateValues" dxfId="6151" priority="18472"/>
  </conditionalFormatting>
  <conditionalFormatting sqref="E87">
    <cfRule type="duplicateValues" dxfId="6150" priority="18471"/>
  </conditionalFormatting>
  <conditionalFormatting sqref="E87">
    <cfRule type="duplicateValues" dxfId="6149" priority="18470"/>
  </conditionalFormatting>
  <conditionalFormatting sqref="E87">
    <cfRule type="duplicateValues" dxfId="6148" priority="18469"/>
  </conditionalFormatting>
  <conditionalFormatting sqref="E87">
    <cfRule type="duplicateValues" dxfId="6147" priority="18468"/>
  </conditionalFormatting>
  <conditionalFormatting sqref="E87">
    <cfRule type="duplicateValues" dxfId="6146" priority="18467"/>
  </conditionalFormatting>
  <conditionalFormatting sqref="E87">
    <cfRule type="duplicateValues" dxfId="6145" priority="18466"/>
  </conditionalFormatting>
  <conditionalFormatting sqref="E87">
    <cfRule type="duplicateValues" dxfId="6144" priority="18465"/>
  </conditionalFormatting>
  <conditionalFormatting sqref="E87">
    <cfRule type="duplicateValues" dxfId="6143" priority="18464"/>
  </conditionalFormatting>
  <conditionalFormatting sqref="E87">
    <cfRule type="duplicateValues" dxfId="6142" priority="18463"/>
  </conditionalFormatting>
  <conditionalFormatting sqref="E87">
    <cfRule type="duplicateValues" dxfId="6141" priority="18462"/>
  </conditionalFormatting>
  <conditionalFormatting sqref="E87">
    <cfRule type="duplicateValues" dxfId="6140" priority="18461"/>
  </conditionalFormatting>
  <conditionalFormatting sqref="E87">
    <cfRule type="duplicateValues" dxfId="6139" priority="18460"/>
  </conditionalFormatting>
  <conditionalFormatting sqref="E87">
    <cfRule type="duplicateValues" dxfId="6138" priority="18459"/>
  </conditionalFormatting>
  <conditionalFormatting sqref="E87">
    <cfRule type="duplicateValues" dxfId="6137" priority="18458"/>
  </conditionalFormatting>
  <conditionalFormatting sqref="E87">
    <cfRule type="duplicateValues" dxfId="6136" priority="18457"/>
  </conditionalFormatting>
  <conditionalFormatting sqref="E87">
    <cfRule type="duplicateValues" dxfId="6135" priority="18456"/>
  </conditionalFormatting>
  <conditionalFormatting sqref="E87">
    <cfRule type="duplicateValues" dxfId="6134" priority="18455"/>
  </conditionalFormatting>
  <conditionalFormatting sqref="E87">
    <cfRule type="duplicateValues" dxfId="6133" priority="18454"/>
  </conditionalFormatting>
  <conditionalFormatting sqref="E87">
    <cfRule type="duplicateValues" dxfId="6132" priority="18453"/>
  </conditionalFormatting>
  <conditionalFormatting sqref="E87">
    <cfRule type="duplicateValues" dxfId="6131" priority="18452"/>
  </conditionalFormatting>
  <conditionalFormatting sqref="E87">
    <cfRule type="duplicateValues" dxfId="6130" priority="18451"/>
  </conditionalFormatting>
  <conditionalFormatting sqref="E87">
    <cfRule type="duplicateValues" dxfId="6129" priority="18450"/>
  </conditionalFormatting>
  <conditionalFormatting sqref="E87">
    <cfRule type="duplicateValues" dxfId="6128" priority="18449"/>
  </conditionalFormatting>
  <conditionalFormatting sqref="E87">
    <cfRule type="duplicateValues" dxfId="6127" priority="18448"/>
  </conditionalFormatting>
  <conditionalFormatting sqref="E87">
    <cfRule type="duplicateValues" dxfId="6126" priority="18447"/>
  </conditionalFormatting>
  <conditionalFormatting sqref="E87">
    <cfRule type="duplicateValues" dxfId="6125" priority="18446"/>
  </conditionalFormatting>
  <conditionalFormatting sqref="E87">
    <cfRule type="duplicateValues" dxfId="6124" priority="18445"/>
  </conditionalFormatting>
  <conditionalFormatting sqref="E87">
    <cfRule type="duplicateValues" dxfId="6123" priority="18444"/>
  </conditionalFormatting>
  <conditionalFormatting sqref="E87">
    <cfRule type="duplicateValues" dxfId="6122" priority="18443"/>
  </conditionalFormatting>
  <conditionalFormatting sqref="E87">
    <cfRule type="duplicateValues" dxfId="6121" priority="18442"/>
  </conditionalFormatting>
  <conditionalFormatting sqref="E87">
    <cfRule type="duplicateValues" dxfId="6120" priority="18441"/>
  </conditionalFormatting>
  <conditionalFormatting sqref="E87">
    <cfRule type="duplicateValues" dxfId="6119" priority="18440"/>
  </conditionalFormatting>
  <conditionalFormatting sqref="E87">
    <cfRule type="duplicateValues" dxfId="6118" priority="18439"/>
  </conditionalFormatting>
  <conditionalFormatting sqref="E87">
    <cfRule type="duplicateValues" dxfId="6117" priority="18438"/>
  </conditionalFormatting>
  <conditionalFormatting sqref="E87">
    <cfRule type="duplicateValues" dxfId="6116" priority="18437"/>
  </conditionalFormatting>
  <conditionalFormatting sqref="E87">
    <cfRule type="duplicateValues" dxfId="6115" priority="18436"/>
  </conditionalFormatting>
  <conditionalFormatting sqref="E87">
    <cfRule type="duplicateValues" dxfId="6114" priority="18435"/>
  </conditionalFormatting>
  <conditionalFormatting sqref="E87">
    <cfRule type="duplicateValues" dxfId="6113" priority="18434"/>
  </conditionalFormatting>
  <conditionalFormatting sqref="E87">
    <cfRule type="duplicateValues" dxfId="6112" priority="18433"/>
  </conditionalFormatting>
  <conditionalFormatting sqref="E87">
    <cfRule type="duplicateValues" dxfId="6111" priority="18432"/>
  </conditionalFormatting>
  <conditionalFormatting sqref="E87">
    <cfRule type="duplicateValues" dxfId="6110" priority="18431"/>
  </conditionalFormatting>
  <conditionalFormatting sqref="E87">
    <cfRule type="duplicateValues" dxfId="6109" priority="18430"/>
  </conditionalFormatting>
  <conditionalFormatting sqref="E87">
    <cfRule type="duplicateValues" dxfId="6108" priority="18429"/>
  </conditionalFormatting>
  <conditionalFormatting sqref="E87">
    <cfRule type="duplicateValues" dxfId="6107" priority="18428"/>
  </conditionalFormatting>
  <conditionalFormatting sqref="E87">
    <cfRule type="duplicateValues" dxfId="6106" priority="18427"/>
  </conditionalFormatting>
  <conditionalFormatting sqref="E87">
    <cfRule type="duplicateValues" dxfId="6105" priority="18426"/>
  </conditionalFormatting>
  <conditionalFormatting sqref="E87">
    <cfRule type="duplicateValues" dxfId="6104" priority="18425"/>
  </conditionalFormatting>
  <conditionalFormatting sqref="E87">
    <cfRule type="duplicateValues" dxfId="6103" priority="18424"/>
  </conditionalFormatting>
  <conditionalFormatting sqref="E86">
    <cfRule type="duplicateValues" dxfId="6102" priority="18033"/>
  </conditionalFormatting>
  <conditionalFormatting sqref="E86">
    <cfRule type="duplicateValues" dxfId="6101" priority="18032"/>
  </conditionalFormatting>
  <conditionalFormatting sqref="E86">
    <cfRule type="duplicateValues" dxfId="6100" priority="18031"/>
  </conditionalFormatting>
  <conditionalFormatting sqref="E86">
    <cfRule type="duplicateValues" dxfId="6099" priority="18030"/>
  </conditionalFormatting>
  <conditionalFormatting sqref="E86">
    <cfRule type="duplicateValues" dxfId="6098" priority="18029"/>
  </conditionalFormatting>
  <conditionalFormatting sqref="E86">
    <cfRule type="duplicateValues" dxfId="6097" priority="18028"/>
  </conditionalFormatting>
  <conditionalFormatting sqref="E86">
    <cfRule type="duplicateValues" dxfId="6096" priority="18027"/>
  </conditionalFormatting>
  <conditionalFormatting sqref="E86">
    <cfRule type="duplicateValues" dxfId="6095" priority="18026"/>
  </conditionalFormatting>
  <conditionalFormatting sqref="E86">
    <cfRule type="duplicateValues" dxfId="6094" priority="18025"/>
  </conditionalFormatting>
  <conditionalFormatting sqref="E86">
    <cfRule type="duplicateValues" dxfId="6093" priority="18024"/>
  </conditionalFormatting>
  <conditionalFormatting sqref="E86">
    <cfRule type="duplicateValues" dxfId="6092" priority="18023"/>
  </conditionalFormatting>
  <conditionalFormatting sqref="E86">
    <cfRule type="duplicateValues" dxfId="6091" priority="18022"/>
  </conditionalFormatting>
  <conditionalFormatting sqref="E86">
    <cfRule type="duplicateValues" dxfId="6090" priority="18021"/>
  </conditionalFormatting>
  <conditionalFormatting sqref="E86">
    <cfRule type="duplicateValues" dxfId="6089" priority="18020"/>
  </conditionalFormatting>
  <conditionalFormatting sqref="E86">
    <cfRule type="duplicateValues" dxfId="6088" priority="18019"/>
  </conditionalFormatting>
  <conditionalFormatting sqref="E86">
    <cfRule type="duplicateValues" dxfId="6087" priority="18018"/>
  </conditionalFormatting>
  <conditionalFormatting sqref="E86">
    <cfRule type="duplicateValues" dxfId="6086" priority="18017"/>
  </conditionalFormatting>
  <conditionalFormatting sqref="E86">
    <cfRule type="duplicateValues" dxfId="6085" priority="18016"/>
  </conditionalFormatting>
  <conditionalFormatting sqref="E86">
    <cfRule type="duplicateValues" dxfId="6084" priority="18015"/>
  </conditionalFormatting>
  <conditionalFormatting sqref="E86">
    <cfRule type="duplicateValues" dxfId="6083" priority="18014"/>
  </conditionalFormatting>
  <conditionalFormatting sqref="E86">
    <cfRule type="duplicateValues" dxfId="6082" priority="18013"/>
  </conditionalFormatting>
  <conditionalFormatting sqref="E86">
    <cfRule type="duplicateValues" dxfId="6081" priority="18012"/>
  </conditionalFormatting>
  <conditionalFormatting sqref="E86">
    <cfRule type="duplicateValues" dxfId="6080" priority="18011"/>
  </conditionalFormatting>
  <conditionalFormatting sqref="E86">
    <cfRule type="duplicateValues" dxfId="6079" priority="18010"/>
  </conditionalFormatting>
  <conditionalFormatting sqref="E86">
    <cfRule type="duplicateValues" dxfId="6078" priority="18009"/>
  </conditionalFormatting>
  <conditionalFormatting sqref="E86">
    <cfRule type="duplicateValues" dxfId="6077" priority="18008"/>
  </conditionalFormatting>
  <conditionalFormatting sqref="E86">
    <cfRule type="duplicateValues" dxfId="6076" priority="18007"/>
  </conditionalFormatting>
  <conditionalFormatting sqref="E86">
    <cfRule type="duplicateValues" dxfId="6075" priority="18006"/>
  </conditionalFormatting>
  <conditionalFormatting sqref="E86">
    <cfRule type="duplicateValues" dxfId="6074" priority="18005"/>
  </conditionalFormatting>
  <conditionalFormatting sqref="E86">
    <cfRule type="duplicateValues" dxfId="6073" priority="18004"/>
  </conditionalFormatting>
  <conditionalFormatting sqref="E86">
    <cfRule type="duplicateValues" dxfId="6072" priority="18003"/>
  </conditionalFormatting>
  <conditionalFormatting sqref="E86">
    <cfRule type="duplicateValues" dxfId="6071" priority="18002"/>
  </conditionalFormatting>
  <conditionalFormatting sqref="E86">
    <cfRule type="duplicateValues" dxfId="6070" priority="18001"/>
  </conditionalFormatting>
  <conditionalFormatting sqref="E86">
    <cfRule type="duplicateValues" dxfId="6069" priority="18000"/>
  </conditionalFormatting>
  <conditionalFormatting sqref="E86">
    <cfRule type="duplicateValues" dxfId="6068" priority="17999"/>
  </conditionalFormatting>
  <conditionalFormatting sqref="E86">
    <cfRule type="duplicateValues" dxfId="6067" priority="17998"/>
  </conditionalFormatting>
  <conditionalFormatting sqref="E86">
    <cfRule type="duplicateValues" dxfId="6066" priority="17997"/>
  </conditionalFormatting>
  <conditionalFormatting sqref="E86">
    <cfRule type="duplicateValues" dxfId="6065" priority="17996"/>
  </conditionalFormatting>
  <conditionalFormatting sqref="E86">
    <cfRule type="duplicateValues" dxfId="6064" priority="17995"/>
  </conditionalFormatting>
  <conditionalFormatting sqref="E86">
    <cfRule type="duplicateValues" dxfId="6063" priority="17994"/>
  </conditionalFormatting>
  <conditionalFormatting sqref="E86">
    <cfRule type="duplicateValues" dxfId="6062" priority="17993"/>
  </conditionalFormatting>
  <conditionalFormatting sqref="E86">
    <cfRule type="duplicateValues" dxfId="6061" priority="17992"/>
  </conditionalFormatting>
  <conditionalFormatting sqref="E86">
    <cfRule type="duplicateValues" dxfId="6060" priority="17991"/>
  </conditionalFormatting>
  <conditionalFormatting sqref="E86">
    <cfRule type="duplicateValues" dxfId="6059" priority="17990"/>
  </conditionalFormatting>
  <conditionalFormatting sqref="E86">
    <cfRule type="duplicateValues" dxfId="6058" priority="17989"/>
  </conditionalFormatting>
  <conditionalFormatting sqref="E86">
    <cfRule type="duplicateValues" dxfId="6057" priority="17988"/>
  </conditionalFormatting>
  <conditionalFormatting sqref="E86">
    <cfRule type="duplicateValues" dxfId="6056" priority="17987"/>
  </conditionalFormatting>
  <conditionalFormatting sqref="E86">
    <cfRule type="duplicateValues" dxfId="6055" priority="17986"/>
  </conditionalFormatting>
  <conditionalFormatting sqref="E86">
    <cfRule type="duplicateValues" dxfId="6054" priority="17985"/>
  </conditionalFormatting>
  <conditionalFormatting sqref="E86">
    <cfRule type="duplicateValues" dxfId="6053" priority="17984"/>
  </conditionalFormatting>
  <conditionalFormatting sqref="E86">
    <cfRule type="duplicateValues" dxfId="6052" priority="17983"/>
  </conditionalFormatting>
  <conditionalFormatting sqref="E86">
    <cfRule type="duplicateValues" dxfId="6051" priority="17982"/>
  </conditionalFormatting>
  <conditionalFormatting sqref="E86">
    <cfRule type="duplicateValues" dxfId="6050" priority="17981"/>
  </conditionalFormatting>
  <conditionalFormatting sqref="E86">
    <cfRule type="duplicateValues" dxfId="6049" priority="17980"/>
  </conditionalFormatting>
  <conditionalFormatting sqref="E86">
    <cfRule type="duplicateValues" dxfId="6048" priority="17979"/>
  </conditionalFormatting>
  <conditionalFormatting sqref="E86">
    <cfRule type="duplicateValues" dxfId="6047" priority="17978"/>
  </conditionalFormatting>
  <conditionalFormatting sqref="E86">
    <cfRule type="duplicateValues" dxfId="6046" priority="17977"/>
  </conditionalFormatting>
  <conditionalFormatting sqref="E86">
    <cfRule type="duplicateValues" dxfId="6045" priority="17976"/>
  </conditionalFormatting>
  <conditionalFormatting sqref="E86">
    <cfRule type="duplicateValues" dxfId="6044" priority="17975"/>
  </conditionalFormatting>
  <conditionalFormatting sqref="E86">
    <cfRule type="duplicateValues" dxfId="6043" priority="17974"/>
  </conditionalFormatting>
  <conditionalFormatting sqref="E86">
    <cfRule type="duplicateValues" dxfId="6042" priority="17973"/>
  </conditionalFormatting>
  <conditionalFormatting sqref="E86">
    <cfRule type="duplicateValues" dxfId="6041" priority="17972"/>
  </conditionalFormatting>
  <conditionalFormatting sqref="E86">
    <cfRule type="duplicateValues" dxfId="6040" priority="17971"/>
  </conditionalFormatting>
  <conditionalFormatting sqref="E86">
    <cfRule type="duplicateValues" dxfId="6039" priority="17970"/>
  </conditionalFormatting>
  <conditionalFormatting sqref="E86">
    <cfRule type="duplicateValues" dxfId="6038" priority="17969"/>
  </conditionalFormatting>
  <conditionalFormatting sqref="E86">
    <cfRule type="duplicateValues" dxfId="6037" priority="17968"/>
  </conditionalFormatting>
  <conditionalFormatting sqref="E86">
    <cfRule type="duplicateValues" dxfId="6036" priority="17967"/>
  </conditionalFormatting>
  <conditionalFormatting sqref="E86">
    <cfRule type="duplicateValues" dxfId="6035" priority="17966"/>
  </conditionalFormatting>
  <conditionalFormatting sqref="E86">
    <cfRule type="duplicateValues" dxfId="6034" priority="17965"/>
  </conditionalFormatting>
  <conditionalFormatting sqref="E86">
    <cfRule type="duplicateValues" dxfId="6033" priority="17964"/>
  </conditionalFormatting>
  <conditionalFormatting sqref="E86">
    <cfRule type="duplicateValues" dxfId="6032" priority="17963"/>
  </conditionalFormatting>
  <conditionalFormatting sqref="E86">
    <cfRule type="duplicateValues" dxfId="6031" priority="17962"/>
  </conditionalFormatting>
  <conditionalFormatting sqref="E86">
    <cfRule type="duplicateValues" dxfId="6030" priority="17961"/>
  </conditionalFormatting>
  <conditionalFormatting sqref="E86">
    <cfRule type="duplicateValues" dxfId="6029" priority="17960"/>
  </conditionalFormatting>
  <conditionalFormatting sqref="E86">
    <cfRule type="duplicateValues" dxfId="6028" priority="17959"/>
  </conditionalFormatting>
  <conditionalFormatting sqref="E86">
    <cfRule type="duplicateValues" dxfId="6027" priority="17958"/>
  </conditionalFormatting>
  <conditionalFormatting sqref="E86">
    <cfRule type="duplicateValues" dxfId="6026" priority="17957"/>
  </conditionalFormatting>
  <conditionalFormatting sqref="E86">
    <cfRule type="duplicateValues" dxfId="6025" priority="17956"/>
  </conditionalFormatting>
  <conditionalFormatting sqref="E86">
    <cfRule type="duplicateValues" dxfId="6024" priority="17955"/>
  </conditionalFormatting>
  <conditionalFormatting sqref="E86">
    <cfRule type="duplicateValues" dxfId="6023" priority="17954"/>
  </conditionalFormatting>
  <conditionalFormatting sqref="E86">
    <cfRule type="duplicateValues" dxfId="6022" priority="17953"/>
  </conditionalFormatting>
  <conditionalFormatting sqref="E86">
    <cfRule type="duplicateValues" dxfId="6021" priority="17952"/>
  </conditionalFormatting>
  <conditionalFormatting sqref="E86">
    <cfRule type="duplicateValues" dxfId="6020" priority="17951"/>
  </conditionalFormatting>
  <conditionalFormatting sqref="E86">
    <cfRule type="duplicateValues" dxfId="6019" priority="17950"/>
  </conditionalFormatting>
  <conditionalFormatting sqref="E86">
    <cfRule type="duplicateValues" dxfId="6018" priority="17949"/>
  </conditionalFormatting>
  <conditionalFormatting sqref="E86">
    <cfRule type="duplicateValues" dxfId="6017" priority="17948"/>
  </conditionalFormatting>
  <conditionalFormatting sqref="E86">
    <cfRule type="duplicateValues" dxfId="6016" priority="17947"/>
  </conditionalFormatting>
  <conditionalFormatting sqref="E86">
    <cfRule type="duplicateValues" dxfId="6015" priority="17946"/>
  </conditionalFormatting>
  <conditionalFormatting sqref="E86">
    <cfRule type="duplicateValues" dxfId="6014" priority="17945"/>
  </conditionalFormatting>
  <conditionalFormatting sqref="E86">
    <cfRule type="duplicateValues" dxfId="6013" priority="17944"/>
  </conditionalFormatting>
  <conditionalFormatting sqref="E86">
    <cfRule type="duplicateValues" dxfId="6012" priority="17943"/>
  </conditionalFormatting>
  <conditionalFormatting sqref="E86">
    <cfRule type="duplicateValues" dxfId="6011" priority="17942"/>
  </conditionalFormatting>
  <conditionalFormatting sqref="E86">
    <cfRule type="duplicateValues" dxfId="6010" priority="17941"/>
  </conditionalFormatting>
  <conditionalFormatting sqref="E86">
    <cfRule type="duplicateValues" dxfId="6009" priority="17940"/>
  </conditionalFormatting>
  <conditionalFormatting sqref="E86">
    <cfRule type="duplicateValues" dxfId="6008" priority="17939"/>
  </conditionalFormatting>
  <conditionalFormatting sqref="E86">
    <cfRule type="duplicateValues" dxfId="6007" priority="17938"/>
  </conditionalFormatting>
  <conditionalFormatting sqref="E86">
    <cfRule type="duplicateValues" dxfId="6006" priority="17937"/>
  </conditionalFormatting>
  <conditionalFormatting sqref="E86">
    <cfRule type="duplicateValues" dxfId="6005" priority="17936"/>
  </conditionalFormatting>
  <conditionalFormatting sqref="E86">
    <cfRule type="duplicateValues" dxfId="6004" priority="17935"/>
  </conditionalFormatting>
  <conditionalFormatting sqref="E86">
    <cfRule type="duplicateValues" dxfId="6003" priority="17934"/>
  </conditionalFormatting>
  <conditionalFormatting sqref="E86">
    <cfRule type="duplicateValues" dxfId="6002" priority="17933"/>
  </conditionalFormatting>
  <conditionalFormatting sqref="E86">
    <cfRule type="duplicateValues" dxfId="6001" priority="17932"/>
  </conditionalFormatting>
  <conditionalFormatting sqref="E86">
    <cfRule type="duplicateValues" dxfId="6000" priority="17931"/>
  </conditionalFormatting>
  <conditionalFormatting sqref="E86">
    <cfRule type="duplicateValues" dxfId="5999" priority="17930"/>
  </conditionalFormatting>
  <conditionalFormatting sqref="E86">
    <cfRule type="duplicateValues" dxfId="5998" priority="17929"/>
  </conditionalFormatting>
  <conditionalFormatting sqref="E86">
    <cfRule type="duplicateValues" dxfId="5997" priority="17928"/>
  </conditionalFormatting>
  <conditionalFormatting sqref="E86">
    <cfRule type="duplicateValues" dxfId="5996" priority="17927"/>
  </conditionalFormatting>
  <conditionalFormatting sqref="E86">
    <cfRule type="duplicateValues" dxfId="5995" priority="17926"/>
  </conditionalFormatting>
  <conditionalFormatting sqref="E86">
    <cfRule type="duplicateValues" dxfId="5994" priority="17925"/>
  </conditionalFormatting>
  <conditionalFormatting sqref="E86">
    <cfRule type="duplicateValues" dxfId="5993" priority="17924"/>
  </conditionalFormatting>
  <conditionalFormatting sqref="E86">
    <cfRule type="duplicateValues" dxfId="5992" priority="17923"/>
  </conditionalFormatting>
  <conditionalFormatting sqref="E86">
    <cfRule type="duplicateValues" dxfId="5991" priority="17922"/>
  </conditionalFormatting>
  <conditionalFormatting sqref="E86">
    <cfRule type="duplicateValues" dxfId="5990" priority="17921"/>
  </conditionalFormatting>
  <conditionalFormatting sqref="E86">
    <cfRule type="duplicateValues" dxfId="5989" priority="17920"/>
  </conditionalFormatting>
  <conditionalFormatting sqref="E86">
    <cfRule type="duplicateValues" dxfId="5988" priority="17919"/>
  </conditionalFormatting>
  <conditionalFormatting sqref="E86">
    <cfRule type="duplicateValues" dxfId="5987" priority="17918"/>
  </conditionalFormatting>
  <conditionalFormatting sqref="E86">
    <cfRule type="duplicateValues" dxfId="5986" priority="17917"/>
  </conditionalFormatting>
  <conditionalFormatting sqref="E86">
    <cfRule type="duplicateValues" dxfId="5985" priority="17916"/>
  </conditionalFormatting>
  <conditionalFormatting sqref="E86">
    <cfRule type="duplicateValues" dxfId="5984" priority="17915"/>
  </conditionalFormatting>
  <conditionalFormatting sqref="E86">
    <cfRule type="duplicateValues" dxfId="5983" priority="17914"/>
  </conditionalFormatting>
  <conditionalFormatting sqref="E86">
    <cfRule type="duplicateValues" dxfId="5982" priority="17913"/>
  </conditionalFormatting>
  <conditionalFormatting sqref="E86">
    <cfRule type="duplicateValues" dxfId="5981" priority="17912"/>
  </conditionalFormatting>
  <conditionalFormatting sqref="E86">
    <cfRule type="duplicateValues" dxfId="5980" priority="17911"/>
  </conditionalFormatting>
  <conditionalFormatting sqref="E86">
    <cfRule type="duplicateValues" dxfId="5979" priority="17910"/>
  </conditionalFormatting>
  <conditionalFormatting sqref="E86">
    <cfRule type="duplicateValues" dxfId="5978" priority="17909"/>
  </conditionalFormatting>
  <conditionalFormatting sqref="E86">
    <cfRule type="duplicateValues" dxfId="5977" priority="17908"/>
  </conditionalFormatting>
  <conditionalFormatting sqref="E86">
    <cfRule type="duplicateValues" dxfId="5976" priority="17907"/>
  </conditionalFormatting>
  <conditionalFormatting sqref="E86">
    <cfRule type="duplicateValues" dxfId="5975" priority="17906"/>
  </conditionalFormatting>
  <conditionalFormatting sqref="E86">
    <cfRule type="duplicateValues" dxfId="5974" priority="17905"/>
  </conditionalFormatting>
  <conditionalFormatting sqref="E86">
    <cfRule type="duplicateValues" dxfId="5973" priority="17904"/>
  </conditionalFormatting>
  <conditionalFormatting sqref="E86">
    <cfRule type="duplicateValues" dxfId="5972" priority="17903"/>
  </conditionalFormatting>
  <conditionalFormatting sqref="E86">
    <cfRule type="duplicateValues" dxfId="5971" priority="17902"/>
  </conditionalFormatting>
  <conditionalFormatting sqref="E86">
    <cfRule type="duplicateValues" dxfId="5970" priority="17901"/>
  </conditionalFormatting>
  <conditionalFormatting sqref="E86">
    <cfRule type="duplicateValues" dxfId="5969" priority="17900"/>
  </conditionalFormatting>
  <conditionalFormatting sqref="E86">
    <cfRule type="duplicateValues" dxfId="5968" priority="17899"/>
  </conditionalFormatting>
  <conditionalFormatting sqref="E86">
    <cfRule type="duplicateValues" dxfId="5967" priority="17898"/>
  </conditionalFormatting>
  <conditionalFormatting sqref="E86">
    <cfRule type="duplicateValues" dxfId="5966" priority="17897"/>
  </conditionalFormatting>
  <conditionalFormatting sqref="E86">
    <cfRule type="duplicateValues" dxfId="5965" priority="17896"/>
  </conditionalFormatting>
  <conditionalFormatting sqref="E86">
    <cfRule type="duplicateValues" dxfId="5964" priority="17895"/>
  </conditionalFormatting>
  <conditionalFormatting sqref="E86">
    <cfRule type="duplicateValues" dxfId="5963" priority="17894"/>
  </conditionalFormatting>
  <conditionalFormatting sqref="E86">
    <cfRule type="duplicateValues" dxfId="5962" priority="17893"/>
  </conditionalFormatting>
  <conditionalFormatting sqref="E86">
    <cfRule type="duplicateValues" dxfId="5961" priority="17892"/>
  </conditionalFormatting>
  <conditionalFormatting sqref="E86">
    <cfRule type="duplicateValues" dxfId="5960" priority="17891"/>
  </conditionalFormatting>
  <conditionalFormatting sqref="E86">
    <cfRule type="duplicateValues" dxfId="5959" priority="17890"/>
  </conditionalFormatting>
  <conditionalFormatting sqref="E86">
    <cfRule type="duplicateValues" dxfId="5958" priority="17889"/>
  </conditionalFormatting>
  <conditionalFormatting sqref="E86">
    <cfRule type="duplicateValues" dxfId="5957" priority="17888"/>
  </conditionalFormatting>
  <conditionalFormatting sqref="E86">
    <cfRule type="duplicateValues" dxfId="5956" priority="17887"/>
  </conditionalFormatting>
  <conditionalFormatting sqref="E86">
    <cfRule type="duplicateValues" dxfId="5955" priority="17886"/>
  </conditionalFormatting>
  <conditionalFormatting sqref="E86">
    <cfRule type="duplicateValues" dxfId="5954" priority="17885"/>
  </conditionalFormatting>
  <conditionalFormatting sqref="E86">
    <cfRule type="duplicateValues" dxfId="5953" priority="17884"/>
  </conditionalFormatting>
  <conditionalFormatting sqref="E86">
    <cfRule type="duplicateValues" dxfId="5952" priority="17883"/>
  </conditionalFormatting>
  <conditionalFormatting sqref="E86">
    <cfRule type="duplicateValues" dxfId="5951" priority="17882"/>
  </conditionalFormatting>
  <conditionalFormatting sqref="E86">
    <cfRule type="duplicateValues" dxfId="5950" priority="17881"/>
  </conditionalFormatting>
  <conditionalFormatting sqref="E86">
    <cfRule type="duplicateValues" dxfId="5949" priority="17880"/>
  </conditionalFormatting>
  <conditionalFormatting sqref="E86">
    <cfRule type="duplicateValues" dxfId="5948" priority="17879"/>
  </conditionalFormatting>
  <conditionalFormatting sqref="E86">
    <cfRule type="duplicateValues" dxfId="5947" priority="17878"/>
  </conditionalFormatting>
  <conditionalFormatting sqref="E86">
    <cfRule type="duplicateValues" dxfId="5946" priority="17877"/>
  </conditionalFormatting>
  <conditionalFormatting sqref="E86">
    <cfRule type="duplicateValues" dxfId="5945" priority="17876"/>
  </conditionalFormatting>
  <conditionalFormatting sqref="E87">
    <cfRule type="duplicateValues" dxfId="5944" priority="17875"/>
  </conditionalFormatting>
  <conditionalFormatting sqref="E87">
    <cfRule type="duplicateValues" dxfId="5943" priority="17874"/>
  </conditionalFormatting>
  <conditionalFormatting sqref="E87">
    <cfRule type="duplicateValues" dxfId="5942" priority="17873"/>
  </conditionalFormatting>
  <conditionalFormatting sqref="E87">
    <cfRule type="duplicateValues" dxfId="5941" priority="17872"/>
  </conditionalFormatting>
  <conditionalFormatting sqref="E87">
    <cfRule type="duplicateValues" dxfId="5940" priority="17871"/>
  </conditionalFormatting>
  <conditionalFormatting sqref="E87">
    <cfRule type="duplicateValues" dxfId="5939" priority="17870"/>
  </conditionalFormatting>
  <conditionalFormatting sqref="E87">
    <cfRule type="duplicateValues" dxfId="5938" priority="17869"/>
  </conditionalFormatting>
  <conditionalFormatting sqref="E87">
    <cfRule type="duplicateValues" dxfId="5937" priority="17868"/>
  </conditionalFormatting>
  <conditionalFormatting sqref="E87">
    <cfRule type="duplicateValues" dxfId="5936" priority="17867"/>
  </conditionalFormatting>
  <conditionalFormatting sqref="E87">
    <cfRule type="duplicateValues" dxfId="5935" priority="17866"/>
  </conditionalFormatting>
  <conditionalFormatting sqref="E87">
    <cfRule type="duplicateValues" dxfId="5934" priority="17865"/>
  </conditionalFormatting>
  <conditionalFormatting sqref="E87">
    <cfRule type="duplicateValues" dxfId="5933" priority="17864"/>
  </conditionalFormatting>
  <conditionalFormatting sqref="E87">
    <cfRule type="duplicateValues" dxfId="5932" priority="17863"/>
  </conditionalFormatting>
  <conditionalFormatting sqref="E87">
    <cfRule type="duplicateValues" dxfId="5931" priority="17862"/>
  </conditionalFormatting>
  <conditionalFormatting sqref="E87">
    <cfRule type="duplicateValues" dxfId="5930" priority="17861"/>
  </conditionalFormatting>
  <conditionalFormatting sqref="E87">
    <cfRule type="duplicateValues" dxfId="5929" priority="17860"/>
  </conditionalFormatting>
  <conditionalFormatting sqref="E87">
    <cfRule type="duplicateValues" dxfId="5928" priority="17859"/>
  </conditionalFormatting>
  <conditionalFormatting sqref="E87">
    <cfRule type="duplicateValues" dxfId="5927" priority="17858"/>
  </conditionalFormatting>
  <conditionalFormatting sqref="E87">
    <cfRule type="duplicateValues" dxfId="5926" priority="17857"/>
  </conditionalFormatting>
  <conditionalFormatting sqref="E87">
    <cfRule type="duplicateValues" dxfId="5925" priority="17856"/>
  </conditionalFormatting>
  <conditionalFormatting sqref="E87">
    <cfRule type="duplicateValues" dxfId="5924" priority="17855"/>
  </conditionalFormatting>
  <conditionalFormatting sqref="E87">
    <cfRule type="duplicateValues" dxfId="5923" priority="17854"/>
  </conditionalFormatting>
  <conditionalFormatting sqref="E87">
    <cfRule type="duplicateValues" dxfId="5922" priority="17853"/>
  </conditionalFormatting>
  <conditionalFormatting sqref="E87">
    <cfRule type="duplicateValues" dxfId="5921" priority="17852"/>
  </conditionalFormatting>
  <conditionalFormatting sqref="E87">
    <cfRule type="duplicateValues" dxfId="5920" priority="17851"/>
  </conditionalFormatting>
  <conditionalFormatting sqref="E87">
    <cfRule type="duplicateValues" dxfId="5919" priority="17850"/>
  </conditionalFormatting>
  <conditionalFormatting sqref="E87">
    <cfRule type="duplicateValues" dxfId="5918" priority="17849"/>
  </conditionalFormatting>
  <conditionalFormatting sqref="E87">
    <cfRule type="duplicateValues" dxfId="5917" priority="17848"/>
  </conditionalFormatting>
  <conditionalFormatting sqref="E87">
    <cfRule type="duplicateValues" dxfId="5916" priority="17847"/>
  </conditionalFormatting>
  <conditionalFormatting sqref="E87">
    <cfRule type="duplicateValues" dxfId="5915" priority="17846"/>
  </conditionalFormatting>
  <conditionalFormatting sqref="E87">
    <cfRule type="duplicateValues" dxfId="5914" priority="17845"/>
  </conditionalFormatting>
  <conditionalFormatting sqref="E87">
    <cfRule type="duplicateValues" dxfId="5913" priority="17844"/>
  </conditionalFormatting>
  <conditionalFormatting sqref="E87">
    <cfRule type="duplicateValues" dxfId="5912" priority="17843"/>
  </conditionalFormatting>
  <conditionalFormatting sqref="E87">
    <cfRule type="duplicateValues" dxfId="5911" priority="17842"/>
  </conditionalFormatting>
  <conditionalFormatting sqref="E87">
    <cfRule type="duplicateValues" dxfId="5910" priority="17841"/>
  </conditionalFormatting>
  <conditionalFormatting sqref="E87">
    <cfRule type="duplicateValues" dxfId="5909" priority="17840"/>
  </conditionalFormatting>
  <conditionalFormatting sqref="E87">
    <cfRule type="duplicateValues" dxfId="5908" priority="17839"/>
  </conditionalFormatting>
  <conditionalFormatting sqref="E87">
    <cfRule type="duplicateValues" dxfId="5907" priority="17838"/>
  </conditionalFormatting>
  <conditionalFormatting sqref="E87">
    <cfRule type="duplicateValues" dxfId="5906" priority="17837"/>
  </conditionalFormatting>
  <conditionalFormatting sqref="E87">
    <cfRule type="duplicateValues" dxfId="5905" priority="17836"/>
  </conditionalFormatting>
  <conditionalFormatting sqref="E87">
    <cfRule type="duplicateValues" dxfId="5904" priority="17835"/>
  </conditionalFormatting>
  <conditionalFormatting sqref="E87">
    <cfRule type="duplicateValues" dxfId="5903" priority="17834"/>
  </conditionalFormatting>
  <conditionalFormatting sqref="E87">
    <cfRule type="duplicateValues" dxfId="5902" priority="17833"/>
  </conditionalFormatting>
  <conditionalFormatting sqref="E87">
    <cfRule type="duplicateValues" dxfId="5901" priority="17832"/>
  </conditionalFormatting>
  <conditionalFormatting sqref="E87">
    <cfRule type="duplicateValues" dxfId="5900" priority="17831"/>
  </conditionalFormatting>
  <conditionalFormatting sqref="E87">
    <cfRule type="duplicateValues" dxfId="5899" priority="17830"/>
  </conditionalFormatting>
  <conditionalFormatting sqref="E87">
    <cfRule type="duplicateValues" dxfId="5898" priority="17829"/>
  </conditionalFormatting>
  <conditionalFormatting sqref="E87">
    <cfRule type="duplicateValues" dxfId="5897" priority="17828"/>
  </conditionalFormatting>
  <conditionalFormatting sqref="E87">
    <cfRule type="duplicateValues" dxfId="5896" priority="17827"/>
  </conditionalFormatting>
  <conditionalFormatting sqref="E87">
    <cfRule type="duplicateValues" dxfId="5895" priority="17826"/>
  </conditionalFormatting>
  <conditionalFormatting sqref="E87">
    <cfRule type="duplicateValues" dxfId="5894" priority="17825"/>
  </conditionalFormatting>
  <conditionalFormatting sqref="E87">
    <cfRule type="duplicateValues" dxfId="5893" priority="17824"/>
  </conditionalFormatting>
  <conditionalFormatting sqref="E87">
    <cfRule type="duplicateValues" dxfId="5892" priority="17823"/>
  </conditionalFormatting>
  <conditionalFormatting sqref="E87">
    <cfRule type="duplicateValues" dxfId="5891" priority="17822"/>
  </conditionalFormatting>
  <conditionalFormatting sqref="E87">
    <cfRule type="duplicateValues" dxfId="5890" priority="17821"/>
  </conditionalFormatting>
  <conditionalFormatting sqref="E87">
    <cfRule type="duplicateValues" dxfId="5889" priority="17820"/>
  </conditionalFormatting>
  <conditionalFormatting sqref="E87">
    <cfRule type="duplicateValues" dxfId="5888" priority="17819"/>
  </conditionalFormatting>
  <conditionalFormatting sqref="E87">
    <cfRule type="duplicateValues" dxfId="5887" priority="17818"/>
  </conditionalFormatting>
  <conditionalFormatting sqref="E87">
    <cfRule type="duplicateValues" dxfId="5886" priority="17817"/>
  </conditionalFormatting>
  <conditionalFormatting sqref="E87">
    <cfRule type="duplicateValues" dxfId="5885" priority="17816"/>
  </conditionalFormatting>
  <conditionalFormatting sqref="E87">
    <cfRule type="duplicateValues" dxfId="5884" priority="17815"/>
  </conditionalFormatting>
  <conditionalFormatting sqref="E87">
    <cfRule type="duplicateValues" dxfId="5883" priority="17814"/>
  </conditionalFormatting>
  <conditionalFormatting sqref="E87">
    <cfRule type="duplicateValues" dxfId="5882" priority="17813"/>
  </conditionalFormatting>
  <conditionalFormatting sqref="E87">
    <cfRule type="duplicateValues" dxfId="5881" priority="17812"/>
  </conditionalFormatting>
  <conditionalFormatting sqref="E87">
    <cfRule type="duplicateValues" dxfId="5880" priority="17811"/>
  </conditionalFormatting>
  <conditionalFormatting sqref="E87">
    <cfRule type="duplicateValues" dxfId="5879" priority="17810"/>
  </conditionalFormatting>
  <conditionalFormatting sqref="E87">
    <cfRule type="duplicateValues" dxfId="5878" priority="17809"/>
  </conditionalFormatting>
  <conditionalFormatting sqref="E87">
    <cfRule type="duplicateValues" dxfId="5877" priority="17808"/>
  </conditionalFormatting>
  <conditionalFormatting sqref="E87">
    <cfRule type="duplicateValues" dxfId="5876" priority="17807"/>
  </conditionalFormatting>
  <conditionalFormatting sqref="E87">
    <cfRule type="duplicateValues" dxfId="5875" priority="17806"/>
  </conditionalFormatting>
  <conditionalFormatting sqref="E87">
    <cfRule type="duplicateValues" dxfId="5874" priority="17805"/>
  </conditionalFormatting>
  <conditionalFormatting sqref="E87">
    <cfRule type="duplicateValues" dxfId="5873" priority="17804"/>
  </conditionalFormatting>
  <conditionalFormatting sqref="E87">
    <cfRule type="duplicateValues" dxfId="5872" priority="17803"/>
  </conditionalFormatting>
  <conditionalFormatting sqref="E87">
    <cfRule type="duplicateValues" dxfId="5871" priority="17802"/>
  </conditionalFormatting>
  <conditionalFormatting sqref="E87">
    <cfRule type="duplicateValues" dxfId="5870" priority="17801"/>
  </conditionalFormatting>
  <conditionalFormatting sqref="E87">
    <cfRule type="duplicateValues" dxfId="5869" priority="17800"/>
  </conditionalFormatting>
  <conditionalFormatting sqref="E87">
    <cfRule type="duplicateValues" dxfId="5868" priority="17799"/>
  </conditionalFormatting>
  <conditionalFormatting sqref="E87">
    <cfRule type="duplicateValues" dxfId="5867" priority="17798"/>
  </conditionalFormatting>
  <conditionalFormatting sqref="E87">
    <cfRule type="duplicateValues" dxfId="5866" priority="17797"/>
  </conditionalFormatting>
  <conditionalFormatting sqref="E87">
    <cfRule type="duplicateValues" dxfId="5865" priority="17796"/>
  </conditionalFormatting>
  <conditionalFormatting sqref="E87">
    <cfRule type="duplicateValues" dxfId="5864" priority="17795"/>
  </conditionalFormatting>
  <conditionalFormatting sqref="E87">
    <cfRule type="duplicateValues" dxfId="5863" priority="17794"/>
  </conditionalFormatting>
  <conditionalFormatting sqref="E87">
    <cfRule type="duplicateValues" dxfId="5862" priority="17793"/>
  </conditionalFormatting>
  <conditionalFormatting sqref="E87">
    <cfRule type="duplicateValues" dxfId="5861" priority="17792"/>
  </conditionalFormatting>
  <conditionalFormatting sqref="E87">
    <cfRule type="duplicateValues" dxfId="5860" priority="17791"/>
  </conditionalFormatting>
  <conditionalFormatting sqref="E87">
    <cfRule type="duplicateValues" dxfId="5859" priority="17790"/>
  </conditionalFormatting>
  <conditionalFormatting sqref="E87">
    <cfRule type="duplicateValues" dxfId="5858" priority="17789"/>
  </conditionalFormatting>
  <conditionalFormatting sqref="E87">
    <cfRule type="duplicateValues" dxfId="5857" priority="17788"/>
  </conditionalFormatting>
  <conditionalFormatting sqref="E87">
    <cfRule type="duplicateValues" dxfId="5856" priority="17787"/>
  </conditionalFormatting>
  <conditionalFormatting sqref="E87">
    <cfRule type="duplicateValues" dxfId="5855" priority="17786"/>
  </conditionalFormatting>
  <conditionalFormatting sqref="E87">
    <cfRule type="duplicateValues" dxfId="5854" priority="17785"/>
  </conditionalFormatting>
  <conditionalFormatting sqref="E87">
    <cfRule type="duplicateValues" dxfId="5853" priority="17784"/>
  </conditionalFormatting>
  <conditionalFormatting sqref="E87">
    <cfRule type="duplicateValues" dxfId="5852" priority="17783"/>
  </conditionalFormatting>
  <conditionalFormatting sqref="E87">
    <cfRule type="duplicateValues" dxfId="5851" priority="17782"/>
  </conditionalFormatting>
  <conditionalFormatting sqref="E87">
    <cfRule type="duplicateValues" dxfId="5850" priority="17781"/>
  </conditionalFormatting>
  <conditionalFormatting sqref="E87">
    <cfRule type="duplicateValues" dxfId="5849" priority="17780"/>
  </conditionalFormatting>
  <conditionalFormatting sqref="E87">
    <cfRule type="duplicateValues" dxfId="5848" priority="17779"/>
  </conditionalFormatting>
  <conditionalFormatting sqref="E87">
    <cfRule type="duplicateValues" dxfId="5847" priority="17778"/>
  </conditionalFormatting>
  <conditionalFormatting sqref="E87">
    <cfRule type="duplicateValues" dxfId="5846" priority="17777"/>
  </conditionalFormatting>
  <conditionalFormatting sqref="E87">
    <cfRule type="duplicateValues" dxfId="5845" priority="17776"/>
  </conditionalFormatting>
  <conditionalFormatting sqref="E87">
    <cfRule type="duplicateValues" dxfId="5844" priority="17775"/>
  </conditionalFormatting>
  <conditionalFormatting sqref="E87">
    <cfRule type="duplicateValues" dxfId="5843" priority="17774"/>
  </conditionalFormatting>
  <conditionalFormatting sqref="E87">
    <cfRule type="duplicateValues" dxfId="5842" priority="17773"/>
  </conditionalFormatting>
  <conditionalFormatting sqref="E87">
    <cfRule type="duplicateValues" dxfId="5841" priority="17772"/>
  </conditionalFormatting>
  <conditionalFormatting sqref="E87">
    <cfRule type="duplicateValues" dxfId="5840" priority="17771"/>
  </conditionalFormatting>
  <conditionalFormatting sqref="E87">
    <cfRule type="duplicateValues" dxfId="5839" priority="17770"/>
  </conditionalFormatting>
  <conditionalFormatting sqref="E87">
    <cfRule type="duplicateValues" dxfId="5838" priority="17769"/>
  </conditionalFormatting>
  <conditionalFormatting sqref="E87">
    <cfRule type="duplicateValues" dxfId="5837" priority="17768"/>
  </conditionalFormatting>
  <conditionalFormatting sqref="E87">
    <cfRule type="duplicateValues" dxfId="5836" priority="17767"/>
  </conditionalFormatting>
  <conditionalFormatting sqref="E87">
    <cfRule type="duplicateValues" dxfId="5835" priority="17766"/>
  </conditionalFormatting>
  <conditionalFormatting sqref="E87">
    <cfRule type="duplicateValues" dxfId="5834" priority="17765"/>
  </conditionalFormatting>
  <conditionalFormatting sqref="E87">
    <cfRule type="duplicateValues" dxfId="5833" priority="17764"/>
  </conditionalFormatting>
  <conditionalFormatting sqref="E87">
    <cfRule type="duplicateValues" dxfId="5832" priority="17763"/>
  </conditionalFormatting>
  <conditionalFormatting sqref="E87">
    <cfRule type="duplicateValues" dxfId="5831" priority="17762"/>
  </conditionalFormatting>
  <conditionalFormatting sqref="E87">
    <cfRule type="duplicateValues" dxfId="5830" priority="17761"/>
  </conditionalFormatting>
  <conditionalFormatting sqref="E87">
    <cfRule type="duplicateValues" dxfId="5829" priority="17760"/>
  </conditionalFormatting>
  <conditionalFormatting sqref="E87">
    <cfRule type="duplicateValues" dxfId="5828" priority="17759"/>
  </conditionalFormatting>
  <conditionalFormatting sqref="E87">
    <cfRule type="duplicateValues" dxfId="5827" priority="17758"/>
  </conditionalFormatting>
  <conditionalFormatting sqref="E87">
    <cfRule type="duplicateValues" dxfId="5826" priority="17757"/>
  </conditionalFormatting>
  <conditionalFormatting sqref="E87">
    <cfRule type="duplicateValues" dxfId="5825" priority="17756"/>
  </conditionalFormatting>
  <conditionalFormatting sqref="E87">
    <cfRule type="duplicateValues" dxfId="5824" priority="17755"/>
  </conditionalFormatting>
  <conditionalFormatting sqref="E87">
    <cfRule type="duplicateValues" dxfId="5823" priority="17754"/>
  </conditionalFormatting>
  <conditionalFormatting sqref="E87">
    <cfRule type="duplicateValues" dxfId="5822" priority="17753"/>
  </conditionalFormatting>
  <conditionalFormatting sqref="E87">
    <cfRule type="duplicateValues" dxfId="5821" priority="17752"/>
  </conditionalFormatting>
  <conditionalFormatting sqref="E87">
    <cfRule type="duplicateValues" dxfId="5820" priority="17751"/>
  </conditionalFormatting>
  <conditionalFormatting sqref="E87">
    <cfRule type="duplicateValues" dxfId="5819" priority="17750"/>
  </conditionalFormatting>
  <conditionalFormatting sqref="E87">
    <cfRule type="duplicateValues" dxfId="5818" priority="17749"/>
  </conditionalFormatting>
  <conditionalFormatting sqref="E87">
    <cfRule type="duplicateValues" dxfId="5817" priority="17748"/>
  </conditionalFormatting>
  <conditionalFormatting sqref="E87">
    <cfRule type="duplicateValues" dxfId="5816" priority="17747"/>
  </conditionalFormatting>
  <conditionalFormatting sqref="E87">
    <cfRule type="duplicateValues" dxfId="5815" priority="17746"/>
  </conditionalFormatting>
  <conditionalFormatting sqref="E87">
    <cfRule type="duplicateValues" dxfId="5814" priority="17745"/>
  </conditionalFormatting>
  <conditionalFormatting sqref="E87">
    <cfRule type="duplicateValues" dxfId="5813" priority="17744"/>
  </conditionalFormatting>
  <conditionalFormatting sqref="E87">
    <cfRule type="duplicateValues" dxfId="5812" priority="17743"/>
  </conditionalFormatting>
  <conditionalFormatting sqref="E87">
    <cfRule type="duplicateValues" dxfId="5811" priority="17742"/>
  </conditionalFormatting>
  <conditionalFormatting sqref="E87">
    <cfRule type="duplicateValues" dxfId="5810" priority="17741"/>
  </conditionalFormatting>
  <conditionalFormatting sqref="E87">
    <cfRule type="duplicateValues" dxfId="5809" priority="17740"/>
  </conditionalFormatting>
  <conditionalFormatting sqref="E87">
    <cfRule type="duplicateValues" dxfId="5808" priority="17739"/>
  </conditionalFormatting>
  <conditionalFormatting sqref="E87">
    <cfRule type="duplicateValues" dxfId="5807" priority="17738"/>
  </conditionalFormatting>
  <conditionalFormatting sqref="E87">
    <cfRule type="duplicateValues" dxfId="5806" priority="17737"/>
  </conditionalFormatting>
  <conditionalFormatting sqref="E87">
    <cfRule type="duplicateValues" dxfId="5805" priority="17736"/>
  </conditionalFormatting>
  <conditionalFormatting sqref="E87">
    <cfRule type="duplicateValues" dxfId="5804" priority="17735"/>
  </conditionalFormatting>
  <conditionalFormatting sqref="E87">
    <cfRule type="duplicateValues" dxfId="5803" priority="17734"/>
  </conditionalFormatting>
  <conditionalFormatting sqref="E87">
    <cfRule type="duplicateValues" dxfId="5802" priority="17733"/>
  </conditionalFormatting>
  <conditionalFormatting sqref="E87">
    <cfRule type="duplicateValues" dxfId="5801" priority="17732"/>
  </conditionalFormatting>
  <conditionalFormatting sqref="E87">
    <cfRule type="duplicateValues" dxfId="5800" priority="17731"/>
  </conditionalFormatting>
  <conditionalFormatting sqref="E87">
    <cfRule type="duplicateValues" dxfId="5799" priority="17730"/>
  </conditionalFormatting>
  <conditionalFormatting sqref="E87">
    <cfRule type="duplicateValues" dxfId="5798" priority="17729"/>
  </conditionalFormatting>
  <conditionalFormatting sqref="E87">
    <cfRule type="duplicateValues" dxfId="5797" priority="17728"/>
  </conditionalFormatting>
  <conditionalFormatting sqref="E87">
    <cfRule type="duplicateValues" dxfId="5796" priority="17727"/>
  </conditionalFormatting>
  <conditionalFormatting sqref="E87">
    <cfRule type="duplicateValues" dxfId="5795" priority="17726"/>
  </conditionalFormatting>
  <conditionalFormatting sqref="E87">
    <cfRule type="duplicateValues" dxfId="5794" priority="17725"/>
  </conditionalFormatting>
  <conditionalFormatting sqref="E87">
    <cfRule type="duplicateValues" dxfId="5793" priority="17724"/>
  </conditionalFormatting>
  <conditionalFormatting sqref="E87">
    <cfRule type="duplicateValues" dxfId="5792" priority="17723"/>
  </conditionalFormatting>
  <conditionalFormatting sqref="E87">
    <cfRule type="duplicateValues" dxfId="5791" priority="17722"/>
  </conditionalFormatting>
  <conditionalFormatting sqref="E87">
    <cfRule type="duplicateValues" dxfId="5790" priority="17721"/>
  </conditionalFormatting>
  <conditionalFormatting sqref="E87">
    <cfRule type="duplicateValues" dxfId="5789" priority="17720"/>
  </conditionalFormatting>
  <conditionalFormatting sqref="E87">
    <cfRule type="duplicateValues" dxfId="5788" priority="17719"/>
  </conditionalFormatting>
  <conditionalFormatting sqref="E87">
    <cfRule type="duplicateValues" dxfId="5787" priority="17718"/>
  </conditionalFormatting>
  <conditionalFormatting sqref="U22:U23">
    <cfRule type="expression" dxfId="5786" priority="10317">
      <formula>SEARCH("P&amp;P",$E22)</formula>
    </cfRule>
  </conditionalFormatting>
  <conditionalFormatting sqref="T44:T46">
    <cfRule type="expression" dxfId="5785" priority="9598">
      <formula>SEARCH("P&amp;P",$E44)</formula>
    </cfRule>
  </conditionalFormatting>
  <conditionalFormatting sqref="T46">
    <cfRule type="expression" dxfId="5784" priority="9597">
      <formula>SEARCH("P&amp;P",$E46)</formula>
    </cfRule>
  </conditionalFormatting>
  <conditionalFormatting sqref="T21:T22">
    <cfRule type="expression" dxfId="5783" priority="9596">
      <formula>SEARCH("P&amp;P",$E21)</formula>
    </cfRule>
  </conditionalFormatting>
  <conditionalFormatting sqref="E25:E26">
    <cfRule type="duplicateValues" dxfId="5782" priority="8092" stopIfTrue="1"/>
  </conditionalFormatting>
  <conditionalFormatting sqref="E25:E26">
    <cfRule type="duplicateValues" dxfId="5781" priority="8091" stopIfTrue="1"/>
  </conditionalFormatting>
  <conditionalFormatting sqref="E28 E30:E39">
    <cfRule type="duplicateValues" dxfId="5780" priority="8027" stopIfTrue="1"/>
  </conditionalFormatting>
  <conditionalFormatting sqref="E28 E30:E39">
    <cfRule type="duplicateValues" dxfId="5779" priority="8026" stopIfTrue="1"/>
  </conditionalFormatting>
  <conditionalFormatting sqref="E32">
    <cfRule type="duplicateValues" dxfId="5778" priority="8025" stopIfTrue="1"/>
  </conditionalFormatting>
  <conditionalFormatting sqref="E33">
    <cfRule type="duplicateValues" dxfId="5777" priority="8024" stopIfTrue="1"/>
  </conditionalFormatting>
  <conditionalFormatting sqref="E30:E38">
    <cfRule type="duplicateValues" dxfId="5776" priority="8023" stopIfTrue="1"/>
  </conditionalFormatting>
  <conditionalFormatting sqref="E30:E38">
    <cfRule type="duplicateValues" dxfId="5775" priority="8022" stopIfTrue="1"/>
  </conditionalFormatting>
  <conditionalFormatting sqref="E34">
    <cfRule type="duplicateValues" dxfId="5774" priority="8021" stopIfTrue="1"/>
  </conditionalFormatting>
  <conditionalFormatting sqref="E34">
    <cfRule type="duplicateValues" dxfId="5773" priority="8020" stopIfTrue="1"/>
  </conditionalFormatting>
  <conditionalFormatting sqref="E34">
    <cfRule type="duplicateValues" dxfId="5772" priority="8019" stopIfTrue="1"/>
  </conditionalFormatting>
  <conditionalFormatting sqref="E34">
    <cfRule type="duplicateValues" dxfId="5771" priority="8018" stopIfTrue="1"/>
  </conditionalFormatting>
  <conditionalFormatting sqref="E35">
    <cfRule type="duplicateValues" dxfId="5770" priority="8017" stopIfTrue="1"/>
  </conditionalFormatting>
  <conditionalFormatting sqref="E34">
    <cfRule type="duplicateValues" dxfId="5769" priority="8016" stopIfTrue="1"/>
  </conditionalFormatting>
  <conditionalFormatting sqref="E35">
    <cfRule type="duplicateValues" dxfId="5768" priority="8015" stopIfTrue="1"/>
  </conditionalFormatting>
  <conditionalFormatting sqref="E35:E39">
    <cfRule type="duplicateValues" dxfId="5767" priority="8014" stopIfTrue="1"/>
  </conditionalFormatting>
  <conditionalFormatting sqref="E35:E39">
    <cfRule type="duplicateValues" dxfId="5766" priority="8013" stopIfTrue="1"/>
  </conditionalFormatting>
  <conditionalFormatting sqref="E36">
    <cfRule type="duplicateValues" dxfId="5765" priority="8012" stopIfTrue="1"/>
  </conditionalFormatting>
  <conditionalFormatting sqref="E36">
    <cfRule type="duplicateValues" dxfId="5764" priority="8011" stopIfTrue="1"/>
  </conditionalFormatting>
  <conditionalFormatting sqref="E36">
    <cfRule type="duplicateValues" dxfId="5763" priority="8010" stopIfTrue="1"/>
  </conditionalFormatting>
  <conditionalFormatting sqref="E36">
    <cfRule type="duplicateValues" dxfId="5762" priority="8009" stopIfTrue="1"/>
  </conditionalFormatting>
  <conditionalFormatting sqref="E31">
    <cfRule type="duplicateValues" dxfId="5761" priority="8008" stopIfTrue="1"/>
  </conditionalFormatting>
  <conditionalFormatting sqref="E32">
    <cfRule type="duplicateValues" dxfId="5760" priority="8007" stopIfTrue="1"/>
  </conditionalFormatting>
  <conditionalFormatting sqref="E33">
    <cfRule type="duplicateValues" dxfId="5759" priority="8006" stopIfTrue="1"/>
  </conditionalFormatting>
  <conditionalFormatting sqref="E33">
    <cfRule type="duplicateValues" dxfId="5758" priority="8005" stopIfTrue="1"/>
  </conditionalFormatting>
  <conditionalFormatting sqref="E33">
    <cfRule type="duplicateValues" dxfId="5757" priority="8004" stopIfTrue="1"/>
  </conditionalFormatting>
  <conditionalFormatting sqref="E33">
    <cfRule type="duplicateValues" dxfId="5756" priority="8003" stopIfTrue="1"/>
  </conditionalFormatting>
  <conditionalFormatting sqref="E34">
    <cfRule type="duplicateValues" dxfId="5755" priority="8002" stopIfTrue="1"/>
  </conditionalFormatting>
  <conditionalFormatting sqref="E33">
    <cfRule type="duplicateValues" dxfId="5754" priority="8001" stopIfTrue="1"/>
  </conditionalFormatting>
  <conditionalFormatting sqref="E34">
    <cfRule type="duplicateValues" dxfId="5753" priority="8000" stopIfTrue="1"/>
  </conditionalFormatting>
  <conditionalFormatting sqref="E35">
    <cfRule type="duplicateValues" dxfId="5752" priority="7999" stopIfTrue="1"/>
  </conditionalFormatting>
  <conditionalFormatting sqref="E35">
    <cfRule type="duplicateValues" dxfId="5751" priority="7998" stopIfTrue="1"/>
  </conditionalFormatting>
  <conditionalFormatting sqref="E35">
    <cfRule type="duplicateValues" dxfId="5750" priority="7997" stopIfTrue="1"/>
  </conditionalFormatting>
  <conditionalFormatting sqref="E35">
    <cfRule type="duplicateValues" dxfId="5749" priority="7996" stopIfTrue="1"/>
  </conditionalFormatting>
  <conditionalFormatting sqref="E36">
    <cfRule type="duplicateValues" dxfId="5748" priority="7995" stopIfTrue="1"/>
  </conditionalFormatting>
  <conditionalFormatting sqref="E34:E42 E44:E45">
    <cfRule type="duplicateValues" dxfId="5747" priority="7994" stopIfTrue="1"/>
  </conditionalFormatting>
  <conditionalFormatting sqref="E34:E42 E44:E46">
    <cfRule type="duplicateValues" dxfId="5746" priority="7993" stopIfTrue="1"/>
  </conditionalFormatting>
  <conditionalFormatting sqref="E44:E47">
    <cfRule type="duplicateValues" dxfId="5745" priority="7992" stopIfTrue="1"/>
  </conditionalFormatting>
  <conditionalFormatting sqref="E44:E47">
    <cfRule type="duplicateValues" dxfId="5744" priority="7991" stopIfTrue="1"/>
  </conditionalFormatting>
  <conditionalFormatting sqref="E45">
    <cfRule type="duplicateValues" dxfId="5743" priority="7990" stopIfTrue="1"/>
  </conditionalFormatting>
  <conditionalFormatting sqref="E45">
    <cfRule type="duplicateValues" dxfId="5742" priority="7989" stopIfTrue="1"/>
  </conditionalFormatting>
  <conditionalFormatting sqref="E41:E42 E44:E48">
    <cfRule type="duplicateValues" dxfId="5741" priority="7988" stopIfTrue="1"/>
  </conditionalFormatting>
  <conditionalFormatting sqref="E41:E42 E44:E48">
    <cfRule type="duplicateValues" dxfId="5740" priority="7987" stopIfTrue="1"/>
  </conditionalFormatting>
  <conditionalFormatting sqref="E33">
    <cfRule type="duplicateValues" dxfId="5739" priority="7970" stopIfTrue="1"/>
  </conditionalFormatting>
  <conditionalFormatting sqref="E34">
    <cfRule type="duplicateValues" dxfId="5738" priority="7969" stopIfTrue="1"/>
  </conditionalFormatting>
  <conditionalFormatting sqref="E35">
    <cfRule type="duplicateValues" dxfId="5737" priority="7968" stopIfTrue="1"/>
  </conditionalFormatting>
  <conditionalFormatting sqref="E35">
    <cfRule type="duplicateValues" dxfId="5736" priority="7967" stopIfTrue="1"/>
  </conditionalFormatting>
  <conditionalFormatting sqref="E35">
    <cfRule type="duplicateValues" dxfId="5735" priority="7966" stopIfTrue="1"/>
  </conditionalFormatting>
  <conditionalFormatting sqref="E35">
    <cfRule type="duplicateValues" dxfId="5734" priority="7965" stopIfTrue="1"/>
  </conditionalFormatting>
  <conditionalFormatting sqref="E36">
    <cfRule type="duplicateValues" dxfId="5733" priority="7964" stopIfTrue="1"/>
  </conditionalFormatting>
  <conditionalFormatting sqref="E35">
    <cfRule type="duplicateValues" dxfId="5732" priority="7963" stopIfTrue="1"/>
  </conditionalFormatting>
  <conditionalFormatting sqref="E36">
    <cfRule type="duplicateValues" dxfId="5731" priority="7962" stopIfTrue="1"/>
  </conditionalFormatting>
  <conditionalFormatting sqref="E37">
    <cfRule type="duplicateValues" dxfId="5730" priority="7961" stopIfTrue="1"/>
  </conditionalFormatting>
  <conditionalFormatting sqref="E37">
    <cfRule type="duplicateValues" dxfId="5729" priority="7960" stopIfTrue="1"/>
  </conditionalFormatting>
  <conditionalFormatting sqref="E37">
    <cfRule type="duplicateValues" dxfId="5728" priority="7959" stopIfTrue="1"/>
  </conditionalFormatting>
  <conditionalFormatting sqref="E37">
    <cfRule type="duplicateValues" dxfId="5727" priority="7958" stopIfTrue="1"/>
  </conditionalFormatting>
  <conditionalFormatting sqref="E32">
    <cfRule type="duplicateValues" dxfId="5726" priority="7957" stopIfTrue="1"/>
  </conditionalFormatting>
  <conditionalFormatting sqref="E33">
    <cfRule type="duplicateValues" dxfId="5725" priority="7956" stopIfTrue="1"/>
  </conditionalFormatting>
  <conditionalFormatting sqref="E34">
    <cfRule type="duplicateValues" dxfId="5724" priority="7955" stopIfTrue="1"/>
  </conditionalFormatting>
  <conditionalFormatting sqref="E34">
    <cfRule type="duplicateValues" dxfId="5723" priority="7954" stopIfTrue="1"/>
  </conditionalFormatting>
  <conditionalFormatting sqref="E34">
    <cfRule type="duplicateValues" dxfId="5722" priority="7953" stopIfTrue="1"/>
  </conditionalFormatting>
  <conditionalFormatting sqref="E34">
    <cfRule type="duplicateValues" dxfId="5721" priority="7952" stopIfTrue="1"/>
  </conditionalFormatting>
  <conditionalFormatting sqref="E35">
    <cfRule type="duplicateValues" dxfId="5720" priority="7951" stopIfTrue="1"/>
  </conditionalFormatting>
  <conditionalFormatting sqref="E34">
    <cfRule type="duplicateValues" dxfId="5719" priority="7950" stopIfTrue="1"/>
  </conditionalFormatting>
  <conditionalFormatting sqref="E35">
    <cfRule type="duplicateValues" dxfId="5718" priority="7949" stopIfTrue="1"/>
  </conditionalFormatting>
  <conditionalFormatting sqref="E36">
    <cfRule type="duplicateValues" dxfId="5717" priority="7948" stopIfTrue="1"/>
  </conditionalFormatting>
  <conditionalFormatting sqref="E36">
    <cfRule type="duplicateValues" dxfId="5716" priority="7947" stopIfTrue="1"/>
  </conditionalFormatting>
  <conditionalFormatting sqref="E36">
    <cfRule type="duplicateValues" dxfId="5715" priority="7946" stopIfTrue="1"/>
  </conditionalFormatting>
  <conditionalFormatting sqref="E36">
    <cfRule type="duplicateValues" dxfId="5714" priority="7945" stopIfTrue="1"/>
  </conditionalFormatting>
  <conditionalFormatting sqref="E37">
    <cfRule type="duplicateValues" dxfId="5713" priority="7944" stopIfTrue="1"/>
  </conditionalFormatting>
  <conditionalFormatting sqref="E46">
    <cfRule type="duplicateValues" dxfId="5712" priority="7943" stopIfTrue="1"/>
  </conditionalFormatting>
  <conditionalFormatting sqref="E46">
    <cfRule type="duplicateValues" dxfId="5711" priority="7942" stopIfTrue="1"/>
  </conditionalFormatting>
  <conditionalFormatting sqref="E44">
    <cfRule type="duplicateValues" dxfId="5710" priority="7920" stopIfTrue="1"/>
  </conditionalFormatting>
  <conditionalFormatting sqref="E44">
    <cfRule type="duplicateValues" dxfId="5709" priority="7919" stopIfTrue="1"/>
  </conditionalFormatting>
  <conditionalFormatting sqref="E30">
    <cfRule type="duplicateValues" dxfId="5708" priority="7816" stopIfTrue="1"/>
  </conditionalFormatting>
  <conditionalFormatting sqref="E31">
    <cfRule type="duplicateValues" dxfId="5707" priority="7815" stopIfTrue="1"/>
  </conditionalFormatting>
  <conditionalFormatting sqref="E31">
    <cfRule type="duplicateValues" dxfId="5706" priority="7814" stopIfTrue="1"/>
  </conditionalFormatting>
  <conditionalFormatting sqref="E31">
    <cfRule type="duplicateValues" dxfId="5705" priority="7813" stopIfTrue="1"/>
  </conditionalFormatting>
  <conditionalFormatting sqref="E31">
    <cfRule type="duplicateValues" dxfId="5704" priority="7812" stopIfTrue="1"/>
  </conditionalFormatting>
  <conditionalFormatting sqref="E32">
    <cfRule type="duplicateValues" dxfId="5703" priority="7811" stopIfTrue="1"/>
  </conditionalFormatting>
  <conditionalFormatting sqref="E31">
    <cfRule type="duplicateValues" dxfId="5702" priority="7810" stopIfTrue="1"/>
  </conditionalFormatting>
  <conditionalFormatting sqref="E32">
    <cfRule type="duplicateValues" dxfId="5701" priority="7809" stopIfTrue="1"/>
  </conditionalFormatting>
  <conditionalFormatting sqref="E32:E36">
    <cfRule type="duplicateValues" dxfId="5700" priority="7808" stopIfTrue="1"/>
  </conditionalFormatting>
  <conditionalFormatting sqref="E32:E36">
    <cfRule type="duplicateValues" dxfId="5699" priority="7807" stopIfTrue="1"/>
  </conditionalFormatting>
  <conditionalFormatting sqref="E33">
    <cfRule type="duplicateValues" dxfId="5698" priority="7806" stopIfTrue="1"/>
  </conditionalFormatting>
  <conditionalFormatting sqref="E33">
    <cfRule type="duplicateValues" dxfId="5697" priority="7805" stopIfTrue="1"/>
  </conditionalFormatting>
  <conditionalFormatting sqref="E33">
    <cfRule type="duplicateValues" dxfId="5696" priority="7804" stopIfTrue="1"/>
  </conditionalFormatting>
  <conditionalFormatting sqref="E33">
    <cfRule type="duplicateValues" dxfId="5695" priority="7803" stopIfTrue="1"/>
  </conditionalFormatting>
  <conditionalFormatting sqref="E28">
    <cfRule type="duplicateValues" dxfId="5694" priority="7802" stopIfTrue="1"/>
  </conditionalFormatting>
  <conditionalFormatting sqref="E30">
    <cfRule type="duplicateValues" dxfId="5693" priority="7801" stopIfTrue="1"/>
  </conditionalFormatting>
  <conditionalFormatting sqref="E30">
    <cfRule type="duplicateValues" dxfId="5692" priority="7800" stopIfTrue="1"/>
  </conditionalFormatting>
  <conditionalFormatting sqref="E30">
    <cfRule type="duplicateValues" dxfId="5691" priority="7799" stopIfTrue="1"/>
  </conditionalFormatting>
  <conditionalFormatting sqref="E30">
    <cfRule type="duplicateValues" dxfId="5690" priority="7798" stopIfTrue="1"/>
  </conditionalFormatting>
  <conditionalFormatting sqref="E31">
    <cfRule type="duplicateValues" dxfId="5689" priority="7797" stopIfTrue="1"/>
  </conditionalFormatting>
  <conditionalFormatting sqref="E30">
    <cfRule type="duplicateValues" dxfId="5688" priority="7796" stopIfTrue="1"/>
  </conditionalFormatting>
  <conditionalFormatting sqref="E31">
    <cfRule type="duplicateValues" dxfId="5687" priority="7795" stopIfTrue="1"/>
  </conditionalFormatting>
  <conditionalFormatting sqref="E32">
    <cfRule type="duplicateValues" dxfId="5686" priority="7794" stopIfTrue="1"/>
  </conditionalFormatting>
  <conditionalFormatting sqref="E32">
    <cfRule type="duplicateValues" dxfId="5685" priority="7793" stopIfTrue="1"/>
  </conditionalFormatting>
  <conditionalFormatting sqref="E32">
    <cfRule type="duplicateValues" dxfId="5684" priority="7792" stopIfTrue="1"/>
  </conditionalFormatting>
  <conditionalFormatting sqref="E32">
    <cfRule type="duplicateValues" dxfId="5683" priority="7791" stopIfTrue="1"/>
  </conditionalFormatting>
  <conditionalFormatting sqref="E33">
    <cfRule type="duplicateValues" dxfId="5682" priority="7790" stopIfTrue="1"/>
  </conditionalFormatting>
  <conditionalFormatting sqref="E40:E42 E44">
    <cfRule type="duplicateValues" dxfId="5681" priority="7789" stopIfTrue="1"/>
  </conditionalFormatting>
  <conditionalFormatting sqref="E40:E42 E44:E45">
    <cfRule type="duplicateValues" dxfId="5680" priority="7788" stopIfTrue="1"/>
  </conditionalFormatting>
  <conditionalFormatting sqref="E42">
    <cfRule type="duplicateValues" dxfId="5679" priority="7787" stopIfTrue="1"/>
  </conditionalFormatting>
  <conditionalFormatting sqref="E42">
    <cfRule type="duplicateValues" dxfId="5678" priority="7786" stopIfTrue="1"/>
  </conditionalFormatting>
  <conditionalFormatting sqref="E30">
    <cfRule type="duplicateValues" dxfId="5677" priority="7785" stopIfTrue="1"/>
  </conditionalFormatting>
  <conditionalFormatting sqref="E31">
    <cfRule type="duplicateValues" dxfId="5676" priority="7784" stopIfTrue="1"/>
  </conditionalFormatting>
  <conditionalFormatting sqref="E32">
    <cfRule type="duplicateValues" dxfId="5675" priority="7783" stopIfTrue="1"/>
  </conditionalFormatting>
  <conditionalFormatting sqref="E32">
    <cfRule type="duplicateValues" dxfId="5674" priority="7782" stopIfTrue="1"/>
  </conditionalFormatting>
  <conditionalFormatting sqref="E32">
    <cfRule type="duplicateValues" dxfId="5673" priority="7781" stopIfTrue="1"/>
  </conditionalFormatting>
  <conditionalFormatting sqref="E32">
    <cfRule type="duplicateValues" dxfId="5672" priority="7780" stopIfTrue="1"/>
  </conditionalFormatting>
  <conditionalFormatting sqref="E33">
    <cfRule type="duplicateValues" dxfId="5671" priority="7779" stopIfTrue="1"/>
  </conditionalFormatting>
  <conditionalFormatting sqref="E32">
    <cfRule type="duplicateValues" dxfId="5670" priority="7778" stopIfTrue="1"/>
  </conditionalFormatting>
  <conditionalFormatting sqref="E33">
    <cfRule type="duplicateValues" dxfId="5669" priority="7777" stopIfTrue="1"/>
  </conditionalFormatting>
  <conditionalFormatting sqref="E34">
    <cfRule type="duplicateValues" dxfId="5668" priority="7776" stopIfTrue="1"/>
  </conditionalFormatting>
  <conditionalFormatting sqref="E34">
    <cfRule type="duplicateValues" dxfId="5667" priority="7775" stopIfTrue="1"/>
  </conditionalFormatting>
  <conditionalFormatting sqref="E34">
    <cfRule type="duplicateValues" dxfId="5666" priority="7774" stopIfTrue="1"/>
  </conditionalFormatting>
  <conditionalFormatting sqref="E34">
    <cfRule type="duplicateValues" dxfId="5665" priority="7773" stopIfTrue="1"/>
  </conditionalFormatting>
  <conditionalFormatting sqref="E30">
    <cfRule type="duplicateValues" dxfId="5664" priority="7772" stopIfTrue="1"/>
  </conditionalFormatting>
  <conditionalFormatting sqref="E31">
    <cfRule type="duplicateValues" dxfId="5663" priority="7771" stopIfTrue="1"/>
  </conditionalFormatting>
  <conditionalFormatting sqref="E31">
    <cfRule type="duplicateValues" dxfId="5662" priority="7770" stopIfTrue="1"/>
  </conditionalFormatting>
  <conditionalFormatting sqref="E31">
    <cfRule type="duplicateValues" dxfId="5661" priority="7769" stopIfTrue="1"/>
  </conditionalFormatting>
  <conditionalFormatting sqref="E31">
    <cfRule type="duplicateValues" dxfId="5660" priority="7768" stopIfTrue="1"/>
  </conditionalFormatting>
  <conditionalFormatting sqref="E32">
    <cfRule type="duplicateValues" dxfId="5659" priority="7767" stopIfTrue="1"/>
  </conditionalFormatting>
  <conditionalFormatting sqref="E31">
    <cfRule type="duplicateValues" dxfId="5658" priority="7766" stopIfTrue="1"/>
  </conditionalFormatting>
  <conditionalFormatting sqref="E32">
    <cfRule type="duplicateValues" dxfId="5657" priority="7765" stopIfTrue="1"/>
  </conditionalFormatting>
  <conditionalFormatting sqref="E33">
    <cfRule type="duplicateValues" dxfId="5656" priority="7764" stopIfTrue="1"/>
  </conditionalFormatting>
  <conditionalFormatting sqref="E33">
    <cfRule type="duplicateValues" dxfId="5655" priority="7763" stopIfTrue="1"/>
  </conditionalFormatting>
  <conditionalFormatting sqref="E33">
    <cfRule type="duplicateValues" dxfId="5654" priority="7762" stopIfTrue="1"/>
  </conditionalFormatting>
  <conditionalFormatting sqref="E33">
    <cfRule type="duplicateValues" dxfId="5653" priority="7761" stopIfTrue="1"/>
  </conditionalFormatting>
  <conditionalFormatting sqref="E34">
    <cfRule type="duplicateValues" dxfId="5652" priority="7760" stopIfTrue="1"/>
  </conditionalFormatting>
  <conditionalFormatting sqref="E41">
    <cfRule type="duplicateValues" dxfId="5651" priority="7757" stopIfTrue="1"/>
  </conditionalFormatting>
  <conditionalFormatting sqref="E41">
    <cfRule type="duplicateValues" dxfId="5650" priority="7756" stopIfTrue="1"/>
  </conditionalFormatting>
  <conditionalFormatting sqref="E33">
    <cfRule type="duplicateValues" dxfId="5649" priority="7755" stopIfTrue="1"/>
  </conditionalFormatting>
  <conditionalFormatting sqref="E34">
    <cfRule type="duplicateValues" dxfId="5648" priority="7754" stopIfTrue="1"/>
  </conditionalFormatting>
  <conditionalFormatting sqref="E35">
    <cfRule type="duplicateValues" dxfId="5647" priority="7753" stopIfTrue="1"/>
  </conditionalFormatting>
  <conditionalFormatting sqref="E35">
    <cfRule type="duplicateValues" dxfId="5646" priority="7752" stopIfTrue="1"/>
  </conditionalFormatting>
  <conditionalFormatting sqref="E35">
    <cfRule type="duplicateValues" dxfId="5645" priority="7751" stopIfTrue="1"/>
  </conditionalFormatting>
  <conditionalFormatting sqref="E35">
    <cfRule type="duplicateValues" dxfId="5644" priority="7750" stopIfTrue="1"/>
  </conditionalFormatting>
  <conditionalFormatting sqref="E36">
    <cfRule type="duplicateValues" dxfId="5643" priority="7749" stopIfTrue="1"/>
  </conditionalFormatting>
  <conditionalFormatting sqref="E35">
    <cfRule type="duplicateValues" dxfId="5642" priority="7748" stopIfTrue="1"/>
  </conditionalFormatting>
  <conditionalFormatting sqref="E36">
    <cfRule type="duplicateValues" dxfId="5641" priority="7747" stopIfTrue="1"/>
  </conditionalFormatting>
  <conditionalFormatting sqref="E37">
    <cfRule type="duplicateValues" dxfId="5640" priority="7746" stopIfTrue="1"/>
  </conditionalFormatting>
  <conditionalFormatting sqref="E37">
    <cfRule type="duplicateValues" dxfId="5639" priority="7745" stopIfTrue="1"/>
  </conditionalFormatting>
  <conditionalFormatting sqref="E37">
    <cfRule type="duplicateValues" dxfId="5638" priority="7744" stopIfTrue="1"/>
  </conditionalFormatting>
  <conditionalFormatting sqref="E37">
    <cfRule type="duplicateValues" dxfId="5637" priority="7743" stopIfTrue="1"/>
  </conditionalFormatting>
  <conditionalFormatting sqref="E32">
    <cfRule type="duplicateValues" dxfId="5636" priority="7742" stopIfTrue="1"/>
  </conditionalFormatting>
  <conditionalFormatting sqref="E33">
    <cfRule type="duplicateValues" dxfId="5635" priority="7741" stopIfTrue="1"/>
  </conditionalFormatting>
  <conditionalFormatting sqref="E34">
    <cfRule type="duplicateValues" dxfId="5634" priority="7740" stopIfTrue="1"/>
  </conditionalFormatting>
  <conditionalFormatting sqref="E34">
    <cfRule type="duplicateValues" dxfId="5633" priority="7739" stopIfTrue="1"/>
  </conditionalFormatting>
  <conditionalFormatting sqref="E34">
    <cfRule type="duplicateValues" dxfId="5632" priority="7738" stopIfTrue="1"/>
  </conditionalFormatting>
  <conditionalFormatting sqref="E34">
    <cfRule type="duplicateValues" dxfId="5631" priority="7737" stopIfTrue="1"/>
  </conditionalFormatting>
  <conditionalFormatting sqref="E35">
    <cfRule type="duplicateValues" dxfId="5630" priority="7736" stopIfTrue="1"/>
  </conditionalFormatting>
  <conditionalFormatting sqref="E34">
    <cfRule type="duplicateValues" dxfId="5629" priority="7735" stopIfTrue="1"/>
  </conditionalFormatting>
  <conditionalFormatting sqref="E35">
    <cfRule type="duplicateValues" dxfId="5628" priority="7734" stopIfTrue="1"/>
  </conditionalFormatting>
  <conditionalFormatting sqref="E36">
    <cfRule type="duplicateValues" dxfId="5627" priority="7733" stopIfTrue="1"/>
  </conditionalFormatting>
  <conditionalFormatting sqref="E36">
    <cfRule type="duplicateValues" dxfId="5626" priority="7732" stopIfTrue="1"/>
  </conditionalFormatting>
  <conditionalFormatting sqref="E36">
    <cfRule type="duplicateValues" dxfId="5625" priority="7731" stopIfTrue="1"/>
  </conditionalFormatting>
  <conditionalFormatting sqref="E36">
    <cfRule type="duplicateValues" dxfId="5624" priority="7730" stopIfTrue="1"/>
  </conditionalFormatting>
  <conditionalFormatting sqref="E37">
    <cfRule type="duplicateValues" dxfId="5623" priority="7729" stopIfTrue="1"/>
  </conditionalFormatting>
  <conditionalFormatting sqref="E46">
    <cfRule type="duplicateValues" dxfId="5622" priority="7728" stopIfTrue="1"/>
  </conditionalFormatting>
  <conditionalFormatting sqref="E46">
    <cfRule type="duplicateValues" dxfId="5621" priority="7727" stopIfTrue="1"/>
  </conditionalFormatting>
  <conditionalFormatting sqref="E34">
    <cfRule type="duplicateValues" dxfId="5620" priority="7726" stopIfTrue="1"/>
  </conditionalFormatting>
  <conditionalFormatting sqref="E35">
    <cfRule type="duplicateValues" dxfId="5619" priority="7725" stopIfTrue="1"/>
  </conditionalFormatting>
  <conditionalFormatting sqref="E36">
    <cfRule type="duplicateValues" dxfId="5618" priority="7724" stopIfTrue="1"/>
  </conditionalFormatting>
  <conditionalFormatting sqref="E36">
    <cfRule type="duplicateValues" dxfId="5617" priority="7723" stopIfTrue="1"/>
  </conditionalFormatting>
  <conditionalFormatting sqref="E36">
    <cfRule type="duplicateValues" dxfId="5616" priority="7722" stopIfTrue="1"/>
  </conditionalFormatting>
  <conditionalFormatting sqref="E36">
    <cfRule type="duplicateValues" dxfId="5615" priority="7721" stopIfTrue="1"/>
  </conditionalFormatting>
  <conditionalFormatting sqref="E37">
    <cfRule type="duplicateValues" dxfId="5614" priority="7720" stopIfTrue="1"/>
  </conditionalFormatting>
  <conditionalFormatting sqref="E36">
    <cfRule type="duplicateValues" dxfId="5613" priority="7719" stopIfTrue="1"/>
  </conditionalFormatting>
  <conditionalFormatting sqref="E37">
    <cfRule type="duplicateValues" dxfId="5612" priority="7718" stopIfTrue="1"/>
  </conditionalFormatting>
  <conditionalFormatting sqref="E38">
    <cfRule type="duplicateValues" dxfId="5611" priority="7717" stopIfTrue="1"/>
  </conditionalFormatting>
  <conditionalFormatting sqref="E38">
    <cfRule type="duplicateValues" dxfId="5610" priority="7716" stopIfTrue="1"/>
  </conditionalFormatting>
  <conditionalFormatting sqref="E38">
    <cfRule type="duplicateValues" dxfId="5609" priority="7715" stopIfTrue="1"/>
  </conditionalFormatting>
  <conditionalFormatting sqref="E38">
    <cfRule type="duplicateValues" dxfId="5608" priority="7714" stopIfTrue="1"/>
  </conditionalFormatting>
  <conditionalFormatting sqref="E33">
    <cfRule type="duplicateValues" dxfId="5607" priority="7713" stopIfTrue="1"/>
  </conditionalFormatting>
  <conditionalFormatting sqref="E34">
    <cfRule type="duplicateValues" dxfId="5606" priority="7712" stopIfTrue="1"/>
  </conditionalFormatting>
  <conditionalFormatting sqref="E35">
    <cfRule type="duplicateValues" dxfId="5605" priority="7711" stopIfTrue="1"/>
  </conditionalFormatting>
  <conditionalFormatting sqref="E35">
    <cfRule type="duplicateValues" dxfId="5604" priority="7710" stopIfTrue="1"/>
  </conditionalFormatting>
  <conditionalFormatting sqref="E35">
    <cfRule type="duplicateValues" dxfId="5603" priority="7709" stopIfTrue="1"/>
  </conditionalFormatting>
  <conditionalFormatting sqref="E35">
    <cfRule type="duplicateValues" dxfId="5602" priority="7708" stopIfTrue="1"/>
  </conditionalFormatting>
  <conditionalFormatting sqref="E36">
    <cfRule type="duplicateValues" dxfId="5601" priority="7707" stopIfTrue="1"/>
  </conditionalFormatting>
  <conditionalFormatting sqref="E35">
    <cfRule type="duplicateValues" dxfId="5600" priority="7706" stopIfTrue="1"/>
  </conditionalFormatting>
  <conditionalFormatting sqref="E36">
    <cfRule type="duplicateValues" dxfId="5599" priority="7705" stopIfTrue="1"/>
  </conditionalFormatting>
  <conditionalFormatting sqref="E37">
    <cfRule type="duplicateValues" dxfId="5598" priority="7704" stopIfTrue="1"/>
  </conditionalFormatting>
  <conditionalFormatting sqref="E37">
    <cfRule type="duplicateValues" dxfId="5597" priority="7703" stopIfTrue="1"/>
  </conditionalFormatting>
  <conditionalFormatting sqref="E37">
    <cfRule type="duplicateValues" dxfId="5596" priority="7702" stopIfTrue="1"/>
  </conditionalFormatting>
  <conditionalFormatting sqref="E37">
    <cfRule type="duplicateValues" dxfId="5595" priority="7701" stopIfTrue="1"/>
  </conditionalFormatting>
  <conditionalFormatting sqref="E38">
    <cfRule type="duplicateValues" dxfId="5594" priority="7700" stopIfTrue="1"/>
  </conditionalFormatting>
  <conditionalFormatting sqref="E47">
    <cfRule type="duplicateValues" dxfId="5593" priority="7699" stopIfTrue="1"/>
  </conditionalFormatting>
  <conditionalFormatting sqref="E47">
    <cfRule type="duplicateValues" dxfId="5592" priority="7698" stopIfTrue="1"/>
  </conditionalFormatting>
  <conditionalFormatting sqref="E45">
    <cfRule type="duplicateValues" dxfId="5591" priority="7697" stopIfTrue="1"/>
  </conditionalFormatting>
  <conditionalFormatting sqref="E45">
    <cfRule type="duplicateValues" dxfId="5590" priority="7696" stopIfTrue="1"/>
  </conditionalFormatting>
  <conditionalFormatting sqref="E30">
    <cfRule type="duplicateValues" dxfId="5589" priority="7695" stopIfTrue="1"/>
  </conditionalFormatting>
  <conditionalFormatting sqref="E31">
    <cfRule type="duplicateValues" dxfId="5588" priority="7694" stopIfTrue="1"/>
  </conditionalFormatting>
  <conditionalFormatting sqref="E32">
    <cfRule type="duplicateValues" dxfId="5587" priority="7693" stopIfTrue="1"/>
  </conditionalFormatting>
  <conditionalFormatting sqref="E32">
    <cfRule type="duplicateValues" dxfId="5586" priority="7692" stopIfTrue="1"/>
  </conditionalFormatting>
  <conditionalFormatting sqref="E32">
    <cfRule type="duplicateValues" dxfId="5585" priority="7691" stopIfTrue="1"/>
  </conditionalFormatting>
  <conditionalFormatting sqref="E32">
    <cfRule type="duplicateValues" dxfId="5584" priority="7690" stopIfTrue="1"/>
  </conditionalFormatting>
  <conditionalFormatting sqref="E33">
    <cfRule type="duplicateValues" dxfId="5583" priority="7689" stopIfTrue="1"/>
  </conditionalFormatting>
  <conditionalFormatting sqref="E32">
    <cfRule type="duplicateValues" dxfId="5582" priority="7688" stopIfTrue="1"/>
  </conditionalFormatting>
  <conditionalFormatting sqref="E33">
    <cfRule type="duplicateValues" dxfId="5581" priority="7687" stopIfTrue="1"/>
  </conditionalFormatting>
  <conditionalFormatting sqref="E34">
    <cfRule type="duplicateValues" dxfId="5580" priority="7686" stopIfTrue="1"/>
  </conditionalFormatting>
  <conditionalFormatting sqref="E34">
    <cfRule type="duplicateValues" dxfId="5579" priority="7685" stopIfTrue="1"/>
  </conditionalFormatting>
  <conditionalFormatting sqref="E34">
    <cfRule type="duplicateValues" dxfId="5578" priority="7684" stopIfTrue="1"/>
  </conditionalFormatting>
  <conditionalFormatting sqref="E34">
    <cfRule type="duplicateValues" dxfId="5577" priority="7683" stopIfTrue="1"/>
  </conditionalFormatting>
  <conditionalFormatting sqref="E30">
    <cfRule type="duplicateValues" dxfId="5576" priority="7682" stopIfTrue="1"/>
  </conditionalFormatting>
  <conditionalFormatting sqref="E31">
    <cfRule type="duplicateValues" dxfId="5575" priority="7681" stopIfTrue="1"/>
  </conditionalFormatting>
  <conditionalFormatting sqref="E31">
    <cfRule type="duplicateValues" dxfId="5574" priority="7680" stopIfTrue="1"/>
  </conditionalFormatting>
  <conditionalFormatting sqref="E31">
    <cfRule type="duplicateValues" dxfId="5573" priority="7679" stopIfTrue="1"/>
  </conditionalFormatting>
  <conditionalFormatting sqref="E31">
    <cfRule type="duplicateValues" dxfId="5572" priority="7678" stopIfTrue="1"/>
  </conditionalFormatting>
  <conditionalFormatting sqref="E32">
    <cfRule type="duplicateValues" dxfId="5571" priority="7677" stopIfTrue="1"/>
  </conditionalFormatting>
  <conditionalFormatting sqref="E31">
    <cfRule type="duplicateValues" dxfId="5570" priority="7676" stopIfTrue="1"/>
  </conditionalFormatting>
  <conditionalFormatting sqref="E32">
    <cfRule type="duplicateValues" dxfId="5569" priority="7675" stopIfTrue="1"/>
  </conditionalFormatting>
  <conditionalFormatting sqref="E33">
    <cfRule type="duplicateValues" dxfId="5568" priority="7674" stopIfTrue="1"/>
  </conditionalFormatting>
  <conditionalFormatting sqref="E33">
    <cfRule type="duplicateValues" dxfId="5567" priority="7673" stopIfTrue="1"/>
  </conditionalFormatting>
  <conditionalFormatting sqref="E33">
    <cfRule type="duplicateValues" dxfId="5566" priority="7672" stopIfTrue="1"/>
  </conditionalFormatting>
  <conditionalFormatting sqref="E33">
    <cfRule type="duplicateValues" dxfId="5565" priority="7671" stopIfTrue="1"/>
  </conditionalFormatting>
  <conditionalFormatting sqref="E34">
    <cfRule type="duplicateValues" dxfId="5564" priority="7670" stopIfTrue="1"/>
  </conditionalFormatting>
  <conditionalFormatting sqref="E31">
    <cfRule type="duplicateValues" dxfId="5563" priority="7667" stopIfTrue="1"/>
  </conditionalFormatting>
  <conditionalFormatting sqref="E32">
    <cfRule type="duplicateValues" dxfId="5562" priority="7666" stopIfTrue="1"/>
  </conditionalFormatting>
  <conditionalFormatting sqref="E33">
    <cfRule type="duplicateValues" dxfId="5561" priority="7665" stopIfTrue="1"/>
  </conditionalFormatting>
  <conditionalFormatting sqref="E33">
    <cfRule type="duplicateValues" dxfId="5560" priority="7664" stopIfTrue="1"/>
  </conditionalFormatting>
  <conditionalFormatting sqref="E33">
    <cfRule type="duplicateValues" dxfId="5559" priority="7663" stopIfTrue="1"/>
  </conditionalFormatting>
  <conditionalFormatting sqref="E33">
    <cfRule type="duplicateValues" dxfId="5558" priority="7662" stopIfTrue="1"/>
  </conditionalFormatting>
  <conditionalFormatting sqref="E34">
    <cfRule type="duplicateValues" dxfId="5557" priority="7661" stopIfTrue="1"/>
  </conditionalFormatting>
  <conditionalFormatting sqref="E33">
    <cfRule type="duplicateValues" dxfId="5556" priority="7660" stopIfTrue="1"/>
  </conditionalFormatting>
  <conditionalFormatting sqref="E34">
    <cfRule type="duplicateValues" dxfId="5555" priority="7659" stopIfTrue="1"/>
  </conditionalFormatting>
  <conditionalFormatting sqref="E35">
    <cfRule type="duplicateValues" dxfId="5554" priority="7658" stopIfTrue="1"/>
  </conditionalFormatting>
  <conditionalFormatting sqref="E35">
    <cfRule type="duplicateValues" dxfId="5553" priority="7657" stopIfTrue="1"/>
  </conditionalFormatting>
  <conditionalFormatting sqref="E35">
    <cfRule type="duplicateValues" dxfId="5552" priority="7656" stopIfTrue="1"/>
  </conditionalFormatting>
  <conditionalFormatting sqref="E35">
    <cfRule type="duplicateValues" dxfId="5551" priority="7655" stopIfTrue="1"/>
  </conditionalFormatting>
  <conditionalFormatting sqref="E30">
    <cfRule type="duplicateValues" dxfId="5550" priority="7654" stopIfTrue="1"/>
  </conditionalFormatting>
  <conditionalFormatting sqref="E31">
    <cfRule type="duplicateValues" dxfId="5549" priority="7653" stopIfTrue="1"/>
  </conditionalFormatting>
  <conditionalFormatting sqref="E32">
    <cfRule type="duplicateValues" dxfId="5548" priority="7652" stopIfTrue="1"/>
  </conditionalFormatting>
  <conditionalFormatting sqref="E32">
    <cfRule type="duplicateValues" dxfId="5547" priority="7651" stopIfTrue="1"/>
  </conditionalFormatting>
  <conditionalFormatting sqref="E32">
    <cfRule type="duplicateValues" dxfId="5546" priority="7650" stopIfTrue="1"/>
  </conditionalFormatting>
  <conditionalFormatting sqref="E32">
    <cfRule type="duplicateValues" dxfId="5545" priority="7649" stopIfTrue="1"/>
  </conditionalFormatting>
  <conditionalFormatting sqref="E33">
    <cfRule type="duplicateValues" dxfId="5544" priority="7648" stopIfTrue="1"/>
  </conditionalFormatting>
  <conditionalFormatting sqref="E32">
    <cfRule type="duplicateValues" dxfId="5543" priority="7647" stopIfTrue="1"/>
  </conditionalFormatting>
  <conditionalFormatting sqref="E33">
    <cfRule type="duplicateValues" dxfId="5542" priority="7646" stopIfTrue="1"/>
  </conditionalFormatting>
  <conditionalFormatting sqref="E34">
    <cfRule type="duplicateValues" dxfId="5541" priority="7645" stopIfTrue="1"/>
  </conditionalFormatting>
  <conditionalFormatting sqref="E34">
    <cfRule type="duplicateValues" dxfId="5540" priority="7644" stopIfTrue="1"/>
  </conditionalFormatting>
  <conditionalFormatting sqref="E34">
    <cfRule type="duplicateValues" dxfId="5539" priority="7643" stopIfTrue="1"/>
  </conditionalFormatting>
  <conditionalFormatting sqref="E34">
    <cfRule type="duplicateValues" dxfId="5538" priority="7642" stopIfTrue="1"/>
  </conditionalFormatting>
  <conditionalFormatting sqref="E35">
    <cfRule type="duplicateValues" dxfId="5537" priority="7641" stopIfTrue="1"/>
  </conditionalFormatting>
  <conditionalFormatting sqref="E44">
    <cfRule type="duplicateValues" dxfId="5536" priority="7640" stopIfTrue="1"/>
  </conditionalFormatting>
  <conditionalFormatting sqref="E44">
    <cfRule type="duplicateValues" dxfId="5535" priority="7639" stopIfTrue="1"/>
  </conditionalFormatting>
  <conditionalFormatting sqref="E42">
    <cfRule type="duplicateValues" dxfId="5534" priority="7638" stopIfTrue="1"/>
  </conditionalFormatting>
  <conditionalFormatting sqref="E42">
    <cfRule type="duplicateValues" dxfId="5533" priority="7637" stopIfTrue="1"/>
  </conditionalFormatting>
  <conditionalFormatting sqref="E27">
    <cfRule type="duplicateValues" dxfId="5532" priority="7636" stopIfTrue="1"/>
  </conditionalFormatting>
  <conditionalFormatting sqref="E27">
    <cfRule type="duplicateValues" dxfId="5531" priority="7635" stopIfTrue="1"/>
  </conditionalFormatting>
  <conditionalFormatting sqref="E33">
    <cfRule type="duplicateValues" dxfId="5530" priority="7633" stopIfTrue="1"/>
  </conditionalFormatting>
  <conditionalFormatting sqref="E34">
    <cfRule type="duplicateValues" dxfId="5529" priority="7632" stopIfTrue="1"/>
  </conditionalFormatting>
  <conditionalFormatting sqref="E35">
    <cfRule type="duplicateValues" dxfId="5528" priority="7631" stopIfTrue="1"/>
  </conditionalFormatting>
  <conditionalFormatting sqref="E35">
    <cfRule type="duplicateValues" dxfId="5527" priority="7630" stopIfTrue="1"/>
  </conditionalFormatting>
  <conditionalFormatting sqref="E35">
    <cfRule type="duplicateValues" dxfId="5526" priority="7629" stopIfTrue="1"/>
  </conditionalFormatting>
  <conditionalFormatting sqref="E35">
    <cfRule type="duplicateValues" dxfId="5525" priority="7628" stopIfTrue="1"/>
  </conditionalFormatting>
  <conditionalFormatting sqref="E36">
    <cfRule type="duplicateValues" dxfId="5524" priority="7627" stopIfTrue="1"/>
  </conditionalFormatting>
  <conditionalFormatting sqref="E35">
    <cfRule type="duplicateValues" dxfId="5523" priority="7626" stopIfTrue="1"/>
  </conditionalFormatting>
  <conditionalFormatting sqref="E36">
    <cfRule type="duplicateValues" dxfId="5522" priority="7625" stopIfTrue="1"/>
  </conditionalFormatting>
  <conditionalFormatting sqref="E37">
    <cfRule type="duplicateValues" dxfId="5521" priority="7624" stopIfTrue="1"/>
  </conditionalFormatting>
  <conditionalFormatting sqref="E37">
    <cfRule type="duplicateValues" dxfId="5520" priority="7623" stopIfTrue="1"/>
  </conditionalFormatting>
  <conditionalFormatting sqref="E37">
    <cfRule type="duplicateValues" dxfId="5519" priority="7622" stopIfTrue="1"/>
  </conditionalFormatting>
  <conditionalFormatting sqref="E37">
    <cfRule type="duplicateValues" dxfId="5518" priority="7621" stopIfTrue="1"/>
  </conditionalFormatting>
  <conditionalFormatting sqref="E32">
    <cfRule type="duplicateValues" dxfId="5517" priority="7620" stopIfTrue="1"/>
  </conditionalFormatting>
  <conditionalFormatting sqref="E33">
    <cfRule type="duplicateValues" dxfId="5516" priority="7619" stopIfTrue="1"/>
  </conditionalFormatting>
  <conditionalFormatting sqref="E34">
    <cfRule type="duplicateValues" dxfId="5515" priority="7618" stopIfTrue="1"/>
  </conditionalFormatting>
  <conditionalFormatting sqref="E34">
    <cfRule type="duplicateValues" dxfId="5514" priority="7617" stopIfTrue="1"/>
  </conditionalFormatting>
  <conditionalFormatting sqref="E34">
    <cfRule type="duplicateValues" dxfId="5513" priority="7616" stopIfTrue="1"/>
  </conditionalFormatting>
  <conditionalFormatting sqref="E34">
    <cfRule type="duplicateValues" dxfId="5512" priority="7615" stopIfTrue="1"/>
  </conditionalFormatting>
  <conditionalFormatting sqref="E35">
    <cfRule type="duplicateValues" dxfId="5511" priority="7614" stopIfTrue="1"/>
  </conditionalFormatting>
  <conditionalFormatting sqref="E34">
    <cfRule type="duplicateValues" dxfId="5510" priority="7613" stopIfTrue="1"/>
  </conditionalFormatting>
  <conditionalFormatting sqref="E35">
    <cfRule type="duplicateValues" dxfId="5509" priority="7612" stopIfTrue="1"/>
  </conditionalFormatting>
  <conditionalFormatting sqref="E36">
    <cfRule type="duplicateValues" dxfId="5508" priority="7611" stopIfTrue="1"/>
  </conditionalFormatting>
  <conditionalFormatting sqref="E36">
    <cfRule type="duplicateValues" dxfId="5507" priority="7610" stopIfTrue="1"/>
  </conditionalFormatting>
  <conditionalFormatting sqref="E36">
    <cfRule type="duplicateValues" dxfId="5506" priority="7609" stopIfTrue="1"/>
  </conditionalFormatting>
  <conditionalFormatting sqref="E36">
    <cfRule type="duplicateValues" dxfId="5505" priority="7608" stopIfTrue="1"/>
  </conditionalFormatting>
  <conditionalFormatting sqref="E37">
    <cfRule type="duplicateValues" dxfId="5504" priority="7607" stopIfTrue="1"/>
  </conditionalFormatting>
  <conditionalFormatting sqref="E46">
    <cfRule type="duplicateValues" dxfId="5503" priority="7606" stopIfTrue="1"/>
  </conditionalFormatting>
  <conditionalFormatting sqref="E46">
    <cfRule type="duplicateValues" dxfId="5502" priority="7605" stopIfTrue="1"/>
  </conditionalFormatting>
  <conditionalFormatting sqref="E34">
    <cfRule type="duplicateValues" dxfId="5501" priority="7604" stopIfTrue="1"/>
  </conditionalFormatting>
  <conditionalFormatting sqref="E35">
    <cfRule type="duplicateValues" dxfId="5500" priority="7603" stopIfTrue="1"/>
  </conditionalFormatting>
  <conditionalFormatting sqref="E36">
    <cfRule type="duplicateValues" dxfId="5499" priority="7602" stopIfTrue="1"/>
  </conditionalFormatting>
  <conditionalFormatting sqref="E36">
    <cfRule type="duplicateValues" dxfId="5498" priority="7601" stopIfTrue="1"/>
  </conditionalFormatting>
  <conditionalFormatting sqref="E36">
    <cfRule type="duplicateValues" dxfId="5497" priority="7600" stopIfTrue="1"/>
  </conditionalFormatting>
  <conditionalFormatting sqref="E36">
    <cfRule type="duplicateValues" dxfId="5496" priority="7599" stopIfTrue="1"/>
  </conditionalFormatting>
  <conditionalFormatting sqref="E37">
    <cfRule type="duplicateValues" dxfId="5495" priority="7598" stopIfTrue="1"/>
  </conditionalFormatting>
  <conditionalFormatting sqref="E36">
    <cfRule type="duplicateValues" dxfId="5494" priority="7597" stopIfTrue="1"/>
  </conditionalFormatting>
  <conditionalFormatting sqref="E37">
    <cfRule type="duplicateValues" dxfId="5493" priority="7596" stopIfTrue="1"/>
  </conditionalFormatting>
  <conditionalFormatting sqref="E38">
    <cfRule type="duplicateValues" dxfId="5492" priority="7595" stopIfTrue="1"/>
  </conditionalFormatting>
  <conditionalFormatting sqref="E38">
    <cfRule type="duplicateValues" dxfId="5491" priority="7594" stopIfTrue="1"/>
  </conditionalFormatting>
  <conditionalFormatting sqref="E38">
    <cfRule type="duplicateValues" dxfId="5490" priority="7593" stopIfTrue="1"/>
  </conditionalFormatting>
  <conditionalFormatting sqref="E38">
    <cfRule type="duplicateValues" dxfId="5489" priority="7592" stopIfTrue="1"/>
  </conditionalFormatting>
  <conditionalFormatting sqref="E33">
    <cfRule type="duplicateValues" dxfId="5488" priority="7591" stopIfTrue="1"/>
  </conditionalFormatting>
  <conditionalFormatting sqref="E34">
    <cfRule type="duplicateValues" dxfId="5487" priority="7590" stopIfTrue="1"/>
  </conditionalFormatting>
  <conditionalFormatting sqref="E35">
    <cfRule type="duplicateValues" dxfId="5486" priority="7589" stopIfTrue="1"/>
  </conditionalFormatting>
  <conditionalFormatting sqref="E35">
    <cfRule type="duplicateValues" dxfId="5485" priority="7588" stopIfTrue="1"/>
  </conditionalFormatting>
  <conditionalFormatting sqref="E35">
    <cfRule type="duplicateValues" dxfId="5484" priority="7587" stopIfTrue="1"/>
  </conditionalFormatting>
  <conditionalFormatting sqref="E35">
    <cfRule type="duplicateValues" dxfId="5483" priority="7586" stopIfTrue="1"/>
  </conditionalFormatting>
  <conditionalFormatting sqref="E36">
    <cfRule type="duplicateValues" dxfId="5482" priority="7585" stopIfTrue="1"/>
  </conditionalFormatting>
  <conditionalFormatting sqref="E35">
    <cfRule type="duplicateValues" dxfId="5481" priority="7584" stopIfTrue="1"/>
  </conditionalFormatting>
  <conditionalFormatting sqref="E36">
    <cfRule type="duplicateValues" dxfId="5480" priority="7583" stopIfTrue="1"/>
  </conditionalFormatting>
  <conditionalFormatting sqref="E37">
    <cfRule type="duplicateValues" dxfId="5479" priority="7582" stopIfTrue="1"/>
  </conditionalFormatting>
  <conditionalFormatting sqref="E37">
    <cfRule type="duplicateValues" dxfId="5478" priority="7581" stopIfTrue="1"/>
  </conditionalFormatting>
  <conditionalFormatting sqref="E37">
    <cfRule type="duplicateValues" dxfId="5477" priority="7580" stopIfTrue="1"/>
  </conditionalFormatting>
  <conditionalFormatting sqref="E37">
    <cfRule type="duplicateValues" dxfId="5476" priority="7579" stopIfTrue="1"/>
  </conditionalFormatting>
  <conditionalFormatting sqref="E38">
    <cfRule type="duplicateValues" dxfId="5475" priority="7578" stopIfTrue="1"/>
  </conditionalFormatting>
  <conditionalFormatting sqref="E47">
    <cfRule type="duplicateValues" dxfId="5474" priority="7577" stopIfTrue="1"/>
  </conditionalFormatting>
  <conditionalFormatting sqref="E47">
    <cfRule type="duplicateValues" dxfId="5473" priority="7576" stopIfTrue="1"/>
  </conditionalFormatting>
  <conditionalFormatting sqref="E45">
    <cfRule type="duplicateValues" dxfId="5472" priority="7575" stopIfTrue="1"/>
  </conditionalFormatting>
  <conditionalFormatting sqref="E45">
    <cfRule type="duplicateValues" dxfId="5471" priority="7574" stopIfTrue="1"/>
  </conditionalFormatting>
  <conditionalFormatting sqref="E30">
    <cfRule type="duplicateValues" dxfId="5470" priority="7573" stopIfTrue="1"/>
  </conditionalFormatting>
  <conditionalFormatting sqref="E31">
    <cfRule type="duplicateValues" dxfId="5469" priority="7572" stopIfTrue="1"/>
  </conditionalFormatting>
  <conditionalFormatting sqref="E32">
    <cfRule type="duplicateValues" dxfId="5468" priority="7571" stopIfTrue="1"/>
  </conditionalFormatting>
  <conditionalFormatting sqref="E32">
    <cfRule type="duplicateValues" dxfId="5467" priority="7570" stopIfTrue="1"/>
  </conditionalFormatting>
  <conditionalFormatting sqref="E32">
    <cfRule type="duplicateValues" dxfId="5466" priority="7569" stopIfTrue="1"/>
  </conditionalFormatting>
  <conditionalFormatting sqref="E32">
    <cfRule type="duplicateValues" dxfId="5465" priority="7568" stopIfTrue="1"/>
  </conditionalFormatting>
  <conditionalFormatting sqref="E33">
    <cfRule type="duplicateValues" dxfId="5464" priority="7567" stopIfTrue="1"/>
  </conditionalFormatting>
  <conditionalFormatting sqref="E32">
    <cfRule type="duplicateValues" dxfId="5463" priority="7566" stopIfTrue="1"/>
  </conditionalFormatting>
  <conditionalFormatting sqref="E33">
    <cfRule type="duplicateValues" dxfId="5462" priority="7565" stopIfTrue="1"/>
  </conditionalFormatting>
  <conditionalFormatting sqref="E34">
    <cfRule type="duplicateValues" dxfId="5461" priority="7564" stopIfTrue="1"/>
  </conditionalFormatting>
  <conditionalFormatting sqref="E34">
    <cfRule type="duplicateValues" dxfId="5460" priority="7563" stopIfTrue="1"/>
  </conditionalFormatting>
  <conditionalFormatting sqref="E34">
    <cfRule type="duplicateValues" dxfId="5459" priority="7562" stopIfTrue="1"/>
  </conditionalFormatting>
  <conditionalFormatting sqref="E34">
    <cfRule type="duplicateValues" dxfId="5458" priority="7561" stopIfTrue="1"/>
  </conditionalFormatting>
  <conditionalFormatting sqref="E30">
    <cfRule type="duplicateValues" dxfId="5457" priority="7560" stopIfTrue="1"/>
  </conditionalFormatting>
  <conditionalFormatting sqref="E31">
    <cfRule type="duplicateValues" dxfId="5456" priority="7559" stopIfTrue="1"/>
  </conditionalFormatting>
  <conditionalFormatting sqref="E31">
    <cfRule type="duplicateValues" dxfId="5455" priority="7558" stopIfTrue="1"/>
  </conditionalFormatting>
  <conditionalFormatting sqref="E31">
    <cfRule type="duplicateValues" dxfId="5454" priority="7557" stopIfTrue="1"/>
  </conditionalFormatting>
  <conditionalFormatting sqref="E31">
    <cfRule type="duplicateValues" dxfId="5453" priority="7556" stopIfTrue="1"/>
  </conditionalFormatting>
  <conditionalFormatting sqref="E32">
    <cfRule type="duplicateValues" dxfId="5452" priority="7555" stopIfTrue="1"/>
  </conditionalFormatting>
  <conditionalFormatting sqref="E31">
    <cfRule type="duplicateValues" dxfId="5451" priority="7554" stopIfTrue="1"/>
  </conditionalFormatting>
  <conditionalFormatting sqref="E32">
    <cfRule type="duplicateValues" dxfId="5450" priority="7553" stopIfTrue="1"/>
  </conditionalFormatting>
  <conditionalFormatting sqref="E33">
    <cfRule type="duplicateValues" dxfId="5449" priority="7552" stopIfTrue="1"/>
  </conditionalFormatting>
  <conditionalFormatting sqref="E33">
    <cfRule type="duplicateValues" dxfId="5448" priority="7551" stopIfTrue="1"/>
  </conditionalFormatting>
  <conditionalFormatting sqref="E33">
    <cfRule type="duplicateValues" dxfId="5447" priority="7550" stopIfTrue="1"/>
  </conditionalFormatting>
  <conditionalFormatting sqref="E33">
    <cfRule type="duplicateValues" dxfId="5446" priority="7549" stopIfTrue="1"/>
  </conditionalFormatting>
  <conditionalFormatting sqref="E34">
    <cfRule type="duplicateValues" dxfId="5445" priority="7548" stopIfTrue="1"/>
  </conditionalFormatting>
  <conditionalFormatting sqref="E31">
    <cfRule type="duplicateValues" dxfId="5444" priority="7545" stopIfTrue="1"/>
  </conditionalFormatting>
  <conditionalFormatting sqref="E32">
    <cfRule type="duplicateValues" dxfId="5443" priority="7544" stopIfTrue="1"/>
  </conditionalFormatting>
  <conditionalFormatting sqref="E33">
    <cfRule type="duplicateValues" dxfId="5442" priority="7543" stopIfTrue="1"/>
  </conditionalFormatting>
  <conditionalFormatting sqref="E33">
    <cfRule type="duplicateValues" dxfId="5441" priority="7542" stopIfTrue="1"/>
  </conditionalFormatting>
  <conditionalFormatting sqref="E33">
    <cfRule type="duplicateValues" dxfId="5440" priority="7541" stopIfTrue="1"/>
  </conditionalFormatting>
  <conditionalFormatting sqref="E33">
    <cfRule type="duplicateValues" dxfId="5439" priority="7540" stopIfTrue="1"/>
  </conditionalFormatting>
  <conditionalFormatting sqref="E34">
    <cfRule type="duplicateValues" dxfId="5438" priority="7539" stopIfTrue="1"/>
  </conditionalFormatting>
  <conditionalFormatting sqref="E33">
    <cfRule type="duplicateValues" dxfId="5437" priority="7538" stopIfTrue="1"/>
  </conditionalFormatting>
  <conditionalFormatting sqref="E34">
    <cfRule type="duplicateValues" dxfId="5436" priority="7537" stopIfTrue="1"/>
  </conditionalFormatting>
  <conditionalFormatting sqref="E35">
    <cfRule type="duplicateValues" dxfId="5435" priority="7536" stopIfTrue="1"/>
  </conditionalFormatting>
  <conditionalFormatting sqref="E35">
    <cfRule type="duplicateValues" dxfId="5434" priority="7535" stopIfTrue="1"/>
  </conditionalFormatting>
  <conditionalFormatting sqref="E35">
    <cfRule type="duplicateValues" dxfId="5433" priority="7534" stopIfTrue="1"/>
  </conditionalFormatting>
  <conditionalFormatting sqref="E35">
    <cfRule type="duplicateValues" dxfId="5432" priority="7533" stopIfTrue="1"/>
  </conditionalFormatting>
  <conditionalFormatting sqref="E30">
    <cfRule type="duplicateValues" dxfId="5431" priority="7532" stopIfTrue="1"/>
  </conditionalFormatting>
  <conditionalFormatting sqref="E31">
    <cfRule type="duplicateValues" dxfId="5430" priority="7531" stopIfTrue="1"/>
  </conditionalFormatting>
  <conditionalFormatting sqref="E32">
    <cfRule type="duplicateValues" dxfId="5429" priority="7530" stopIfTrue="1"/>
  </conditionalFormatting>
  <conditionalFormatting sqref="E32">
    <cfRule type="duplicateValues" dxfId="5428" priority="7529" stopIfTrue="1"/>
  </conditionalFormatting>
  <conditionalFormatting sqref="E32">
    <cfRule type="duplicateValues" dxfId="5427" priority="7528" stopIfTrue="1"/>
  </conditionalFormatting>
  <conditionalFormatting sqref="E32">
    <cfRule type="duplicateValues" dxfId="5426" priority="7527" stopIfTrue="1"/>
  </conditionalFormatting>
  <conditionalFormatting sqref="E33">
    <cfRule type="duplicateValues" dxfId="5425" priority="7526" stopIfTrue="1"/>
  </conditionalFormatting>
  <conditionalFormatting sqref="E32">
    <cfRule type="duplicateValues" dxfId="5424" priority="7525" stopIfTrue="1"/>
  </conditionalFormatting>
  <conditionalFormatting sqref="E33">
    <cfRule type="duplicateValues" dxfId="5423" priority="7524" stopIfTrue="1"/>
  </conditionalFormatting>
  <conditionalFormatting sqref="E34">
    <cfRule type="duplicateValues" dxfId="5422" priority="7523" stopIfTrue="1"/>
  </conditionalFormatting>
  <conditionalFormatting sqref="E34">
    <cfRule type="duplicateValues" dxfId="5421" priority="7522" stopIfTrue="1"/>
  </conditionalFormatting>
  <conditionalFormatting sqref="E34">
    <cfRule type="duplicateValues" dxfId="5420" priority="7521" stopIfTrue="1"/>
  </conditionalFormatting>
  <conditionalFormatting sqref="E34">
    <cfRule type="duplicateValues" dxfId="5419" priority="7520" stopIfTrue="1"/>
  </conditionalFormatting>
  <conditionalFormatting sqref="E35">
    <cfRule type="duplicateValues" dxfId="5418" priority="7519" stopIfTrue="1"/>
  </conditionalFormatting>
  <conditionalFormatting sqref="E44">
    <cfRule type="duplicateValues" dxfId="5417" priority="7518" stopIfTrue="1"/>
  </conditionalFormatting>
  <conditionalFormatting sqref="E44">
    <cfRule type="duplicateValues" dxfId="5416" priority="7517" stopIfTrue="1"/>
  </conditionalFormatting>
  <conditionalFormatting sqref="E42">
    <cfRule type="duplicateValues" dxfId="5415" priority="7516" stopIfTrue="1"/>
  </conditionalFormatting>
  <conditionalFormatting sqref="E42">
    <cfRule type="duplicateValues" dxfId="5414" priority="7515" stopIfTrue="1"/>
  </conditionalFormatting>
  <conditionalFormatting sqref="E34">
    <cfRule type="duplicateValues" dxfId="5413" priority="7514" stopIfTrue="1"/>
  </conditionalFormatting>
  <conditionalFormatting sqref="E35">
    <cfRule type="duplicateValues" dxfId="5412" priority="7513" stopIfTrue="1"/>
  </conditionalFormatting>
  <conditionalFormatting sqref="E36">
    <cfRule type="duplicateValues" dxfId="5411" priority="7512" stopIfTrue="1"/>
  </conditionalFormatting>
  <conditionalFormatting sqref="E36">
    <cfRule type="duplicateValues" dxfId="5410" priority="7511" stopIfTrue="1"/>
  </conditionalFormatting>
  <conditionalFormatting sqref="E36">
    <cfRule type="duplicateValues" dxfId="5409" priority="7510" stopIfTrue="1"/>
  </conditionalFormatting>
  <conditionalFormatting sqref="E36">
    <cfRule type="duplicateValues" dxfId="5408" priority="7509" stopIfTrue="1"/>
  </conditionalFormatting>
  <conditionalFormatting sqref="E37">
    <cfRule type="duplicateValues" dxfId="5407" priority="7508" stopIfTrue="1"/>
  </conditionalFormatting>
  <conditionalFormatting sqref="E36">
    <cfRule type="duplicateValues" dxfId="5406" priority="7507" stopIfTrue="1"/>
  </conditionalFormatting>
  <conditionalFormatting sqref="E37">
    <cfRule type="duplicateValues" dxfId="5405" priority="7506" stopIfTrue="1"/>
  </conditionalFormatting>
  <conditionalFormatting sqref="E38">
    <cfRule type="duplicateValues" dxfId="5404" priority="7505" stopIfTrue="1"/>
  </conditionalFormatting>
  <conditionalFormatting sqref="E38">
    <cfRule type="duplicateValues" dxfId="5403" priority="7504" stopIfTrue="1"/>
  </conditionalFormatting>
  <conditionalFormatting sqref="E38">
    <cfRule type="duplicateValues" dxfId="5402" priority="7503" stopIfTrue="1"/>
  </conditionalFormatting>
  <conditionalFormatting sqref="E38">
    <cfRule type="duplicateValues" dxfId="5401" priority="7502" stopIfTrue="1"/>
  </conditionalFormatting>
  <conditionalFormatting sqref="E33">
    <cfRule type="duplicateValues" dxfId="5400" priority="7501" stopIfTrue="1"/>
  </conditionalFormatting>
  <conditionalFormatting sqref="E34">
    <cfRule type="duplicateValues" dxfId="5399" priority="7500" stopIfTrue="1"/>
  </conditionalFormatting>
  <conditionalFormatting sqref="E35">
    <cfRule type="duplicateValues" dxfId="5398" priority="7499" stopIfTrue="1"/>
  </conditionalFormatting>
  <conditionalFormatting sqref="E35">
    <cfRule type="duplicateValues" dxfId="5397" priority="7498" stopIfTrue="1"/>
  </conditionalFormatting>
  <conditionalFormatting sqref="E35">
    <cfRule type="duplicateValues" dxfId="5396" priority="7497" stopIfTrue="1"/>
  </conditionalFormatting>
  <conditionalFormatting sqref="E35">
    <cfRule type="duplicateValues" dxfId="5395" priority="7496" stopIfTrue="1"/>
  </conditionalFormatting>
  <conditionalFormatting sqref="E36">
    <cfRule type="duplicateValues" dxfId="5394" priority="7495" stopIfTrue="1"/>
  </conditionalFormatting>
  <conditionalFormatting sqref="E35">
    <cfRule type="duplicateValues" dxfId="5393" priority="7494" stopIfTrue="1"/>
  </conditionalFormatting>
  <conditionalFormatting sqref="E36">
    <cfRule type="duplicateValues" dxfId="5392" priority="7493" stopIfTrue="1"/>
  </conditionalFormatting>
  <conditionalFormatting sqref="E37">
    <cfRule type="duplicateValues" dxfId="5391" priority="7492" stopIfTrue="1"/>
  </conditionalFormatting>
  <conditionalFormatting sqref="E37">
    <cfRule type="duplicateValues" dxfId="5390" priority="7491" stopIfTrue="1"/>
  </conditionalFormatting>
  <conditionalFormatting sqref="E37">
    <cfRule type="duplicateValues" dxfId="5389" priority="7490" stopIfTrue="1"/>
  </conditionalFormatting>
  <conditionalFormatting sqref="E37">
    <cfRule type="duplicateValues" dxfId="5388" priority="7489" stopIfTrue="1"/>
  </conditionalFormatting>
  <conditionalFormatting sqref="E38">
    <cfRule type="duplicateValues" dxfId="5387" priority="7488" stopIfTrue="1"/>
  </conditionalFormatting>
  <conditionalFormatting sqref="E47">
    <cfRule type="duplicateValues" dxfId="5386" priority="7487" stopIfTrue="1"/>
  </conditionalFormatting>
  <conditionalFormatting sqref="E47">
    <cfRule type="duplicateValues" dxfId="5385" priority="7486" stopIfTrue="1"/>
  </conditionalFormatting>
  <conditionalFormatting sqref="E35">
    <cfRule type="duplicateValues" dxfId="5384" priority="7485" stopIfTrue="1"/>
  </conditionalFormatting>
  <conditionalFormatting sqref="E36">
    <cfRule type="duplicateValues" dxfId="5383" priority="7484" stopIfTrue="1"/>
  </conditionalFormatting>
  <conditionalFormatting sqref="E37">
    <cfRule type="duplicateValues" dxfId="5382" priority="7483" stopIfTrue="1"/>
  </conditionalFormatting>
  <conditionalFormatting sqref="E37">
    <cfRule type="duplicateValues" dxfId="5381" priority="7482" stopIfTrue="1"/>
  </conditionalFormatting>
  <conditionalFormatting sqref="E37">
    <cfRule type="duplicateValues" dxfId="5380" priority="7481" stopIfTrue="1"/>
  </conditionalFormatting>
  <conditionalFormatting sqref="E37">
    <cfRule type="duplicateValues" dxfId="5379" priority="7480" stopIfTrue="1"/>
  </conditionalFormatting>
  <conditionalFormatting sqref="E38">
    <cfRule type="duplicateValues" dxfId="5378" priority="7479" stopIfTrue="1"/>
  </conditionalFormatting>
  <conditionalFormatting sqref="E37">
    <cfRule type="duplicateValues" dxfId="5377" priority="7478" stopIfTrue="1"/>
  </conditionalFormatting>
  <conditionalFormatting sqref="E38">
    <cfRule type="duplicateValues" dxfId="5376" priority="7477" stopIfTrue="1"/>
  </conditionalFormatting>
  <conditionalFormatting sqref="E39">
    <cfRule type="duplicateValues" dxfId="5375" priority="7476" stopIfTrue="1"/>
  </conditionalFormatting>
  <conditionalFormatting sqref="E39">
    <cfRule type="duplicateValues" dxfId="5374" priority="7475" stopIfTrue="1"/>
  </conditionalFormatting>
  <conditionalFormatting sqref="E39">
    <cfRule type="duplicateValues" dxfId="5373" priority="7474" stopIfTrue="1"/>
  </conditionalFormatting>
  <conditionalFormatting sqref="E39">
    <cfRule type="duplicateValues" dxfId="5372" priority="7473" stopIfTrue="1"/>
  </conditionalFormatting>
  <conditionalFormatting sqref="E34">
    <cfRule type="duplicateValues" dxfId="5371" priority="7472" stopIfTrue="1"/>
  </conditionalFormatting>
  <conditionalFormatting sqref="E35">
    <cfRule type="duplicateValues" dxfId="5370" priority="7471" stopIfTrue="1"/>
  </conditionalFormatting>
  <conditionalFormatting sqref="E36">
    <cfRule type="duplicateValues" dxfId="5369" priority="7470" stopIfTrue="1"/>
  </conditionalFormatting>
  <conditionalFormatting sqref="E36">
    <cfRule type="duplicateValues" dxfId="5368" priority="7469" stopIfTrue="1"/>
  </conditionalFormatting>
  <conditionalFormatting sqref="E36">
    <cfRule type="duplicateValues" dxfId="5367" priority="7468" stopIfTrue="1"/>
  </conditionalFormatting>
  <conditionalFormatting sqref="E36">
    <cfRule type="duplicateValues" dxfId="5366" priority="7467" stopIfTrue="1"/>
  </conditionalFormatting>
  <conditionalFormatting sqref="E37">
    <cfRule type="duplicateValues" dxfId="5365" priority="7466" stopIfTrue="1"/>
  </conditionalFormatting>
  <conditionalFormatting sqref="E36">
    <cfRule type="duplicateValues" dxfId="5364" priority="7465" stopIfTrue="1"/>
  </conditionalFormatting>
  <conditionalFormatting sqref="E37">
    <cfRule type="duplicateValues" dxfId="5363" priority="7464" stopIfTrue="1"/>
  </conditionalFormatting>
  <conditionalFormatting sqref="E38">
    <cfRule type="duplicateValues" dxfId="5362" priority="7463" stopIfTrue="1"/>
  </conditionalFormatting>
  <conditionalFormatting sqref="E38">
    <cfRule type="duplicateValues" dxfId="5361" priority="7462" stopIfTrue="1"/>
  </conditionalFormatting>
  <conditionalFormatting sqref="E38">
    <cfRule type="duplicateValues" dxfId="5360" priority="7461" stopIfTrue="1"/>
  </conditionalFormatting>
  <conditionalFormatting sqref="E38">
    <cfRule type="duplicateValues" dxfId="5359" priority="7460" stopIfTrue="1"/>
  </conditionalFormatting>
  <conditionalFormatting sqref="E39">
    <cfRule type="duplicateValues" dxfId="5358" priority="7459" stopIfTrue="1"/>
  </conditionalFormatting>
  <conditionalFormatting sqref="E48">
    <cfRule type="duplicateValues" dxfId="5357" priority="7458" stopIfTrue="1"/>
  </conditionalFormatting>
  <conditionalFormatting sqref="E48">
    <cfRule type="duplicateValues" dxfId="5356" priority="7457" stopIfTrue="1"/>
  </conditionalFormatting>
  <conditionalFormatting sqref="E46">
    <cfRule type="duplicateValues" dxfId="5355" priority="7456" stopIfTrue="1"/>
  </conditionalFormatting>
  <conditionalFormatting sqref="E46">
    <cfRule type="duplicateValues" dxfId="5354" priority="7455" stopIfTrue="1"/>
  </conditionalFormatting>
  <conditionalFormatting sqref="E31">
    <cfRule type="duplicateValues" dxfId="5353" priority="7454" stopIfTrue="1"/>
  </conditionalFormatting>
  <conditionalFormatting sqref="E32">
    <cfRule type="duplicateValues" dxfId="5352" priority="7453" stopIfTrue="1"/>
  </conditionalFormatting>
  <conditionalFormatting sqref="E33">
    <cfRule type="duplicateValues" dxfId="5351" priority="7452" stopIfTrue="1"/>
  </conditionalFormatting>
  <conditionalFormatting sqref="E33">
    <cfRule type="duplicateValues" dxfId="5350" priority="7451" stopIfTrue="1"/>
  </conditionalFormatting>
  <conditionalFormatting sqref="E33">
    <cfRule type="duplicateValues" dxfId="5349" priority="7450" stopIfTrue="1"/>
  </conditionalFormatting>
  <conditionalFormatting sqref="E33">
    <cfRule type="duplicateValues" dxfId="5348" priority="7449" stopIfTrue="1"/>
  </conditionalFormatting>
  <conditionalFormatting sqref="E34">
    <cfRule type="duplicateValues" dxfId="5347" priority="7448" stopIfTrue="1"/>
  </conditionalFormatting>
  <conditionalFormatting sqref="E33">
    <cfRule type="duplicateValues" dxfId="5346" priority="7447" stopIfTrue="1"/>
  </conditionalFormatting>
  <conditionalFormatting sqref="E34">
    <cfRule type="duplicateValues" dxfId="5345" priority="7446" stopIfTrue="1"/>
  </conditionalFormatting>
  <conditionalFormatting sqref="E35">
    <cfRule type="duplicateValues" dxfId="5344" priority="7445" stopIfTrue="1"/>
  </conditionalFormatting>
  <conditionalFormatting sqref="E35">
    <cfRule type="duplicateValues" dxfId="5343" priority="7444" stopIfTrue="1"/>
  </conditionalFormatting>
  <conditionalFormatting sqref="E35">
    <cfRule type="duplicateValues" dxfId="5342" priority="7443" stopIfTrue="1"/>
  </conditionalFormatting>
  <conditionalFormatting sqref="E35">
    <cfRule type="duplicateValues" dxfId="5341" priority="7442" stopIfTrue="1"/>
  </conditionalFormatting>
  <conditionalFormatting sqref="E30">
    <cfRule type="duplicateValues" dxfId="5340" priority="7441" stopIfTrue="1"/>
  </conditionalFormatting>
  <conditionalFormatting sqref="E31">
    <cfRule type="duplicateValues" dxfId="5339" priority="7440" stopIfTrue="1"/>
  </conditionalFormatting>
  <conditionalFormatting sqref="E32">
    <cfRule type="duplicateValues" dxfId="5338" priority="7439" stopIfTrue="1"/>
  </conditionalFormatting>
  <conditionalFormatting sqref="E32">
    <cfRule type="duplicateValues" dxfId="5337" priority="7438" stopIfTrue="1"/>
  </conditionalFormatting>
  <conditionalFormatting sqref="E32">
    <cfRule type="duplicateValues" dxfId="5336" priority="7437" stopIfTrue="1"/>
  </conditionalFormatting>
  <conditionalFormatting sqref="E32">
    <cfRule type="duplicateValues" dxfId="5335" priority="7436" stopIfTrue="1"/>
  </conditionalFormatting>
  <conditionalFormatting sqref="E33">
    <cfRule type="duplicateValues" dxfId="5334" priority="7435" stopIfTrue="1"/>
  </conditionalFormatting>
  <conditionalFormatting sqref="E32">
    <cfRule type="duplicateValues" dxfId="5333" priority="7434" stopIfTrue="1"/>
  </conditionalFormatting>
  <conditionalFormatting sqref="E33">
    <cfRule type="duplicateValues" dxfId="5332" priority="7433" stopIfTrue="1"/>
  </conditionalFormatting>
  <conditionalFormatting sqref="E34">
    <cfRule type="duplicateValues" dxfId="5331" priority="7432" stopIfTrue="1"/>
  </conditionalFormatting>
  <conditionalFormatting sqref="E34">
    <cfRule type="duplicateValues" dxfId="5330" priority="7431" stopIfTrue="1"/>
  </conditionalFormatting>
  <conditionalFormatting sqref="E34">
    <cfRule type="duplicateValues" dxfId="5329" priority="7430" stopIfTrue="1"/>
  </conditionalFormatting>
  <conditionalFormatting sqref="E34">
    <cfRule type="duplicateValues" dxfId="5328" priority="7429" stopIfTrue="1"/>
  </conditionalFormatting>
  <conditionalFormatting sqref="E35">
    <cfRule type="duplicateValues" dxfId="5327" priority="7428" stopIfTrue="1"/>
  </conditionalFormatting>
  <conditionalFormatting sqref="E44">
    <cfRule type="duplicateValues" dxfId="5326" priority="7427" stopIfTrue="1"/>
  </conditionalFormatting>
  <conditionalFormatting sqref="E44">
    <cfRule type="duplicateValues" dxfId="5325" priority="7426" stopIfTrue="1"/>
  </conditionalFormatting>
  <conditionalFormatting sqref="E32">
    <cfRule type="duplicateValues" dxfId="5324" priority="7425" stopIfTrue="1"/>
  </conditionalFormatting>
  <conditionalFormatting sqref="E33">
    <cfRule type="duplicateValues" dxfId="5323" priority="7424" stopIfTrue="1"/>
  </conditionalFormatting>
  <conditionalFormatting sqref="E34">
    <cfRule type="duplicateValues" dxfId="5322" priority="7423" stopIfTrue="1"/>
  </conditionalFormatting>
  <conditionalFormatting sqref="E34">
    <cfRule type="duplicateValues" dxfId="5321" priority="7422" stopIfTrue="1"/>
  </conditionalFormatting>
  <conditionalFormatting sqref="E34">
    <cfRule type="duplicateValues" dxfId="5320" priority="7421" stopIfTrue="1"/>
  </conditionalFormatting>
  <conditionalFormatting sqref="E34">
    <cfRule type="duplicateValues" dxfId="5319" priority="7420" stopIfTrue="1"/>
  </conditionalFormatting>
  <conditionalFormatting sqref="E35">
    <cfRule type="duplicateValues" dxfId="5318" priority="7419" stopIfTrue="1"/>
  </conditionalFormatting>
  <conditionalFormatting sqref="E34">
    <cfRule type="duplicateValues" dxfId="5317" priority="7418" stopIfTrue="1"/>
  </conditionalFormatting>
  <conditionalFormatting sqref="E35">
    <cfRule type="duplicateValues" dxfId="5316" priority="7417" stopIfTrue="1"/>
  </conditionalFormatting>
  <conditionalFormatting sqref="E36">
    <cfRule type="duplicateValues" dxfId="5315" priority="7416" stopIfTrue="1"/>
  </conditionalFormatting>
  <conditionalFormatting sqref="E36">
    <cfRule type="duplicateValues" dxfId="5314" priority="7415" stopIfTrue="1"/>
  </conditionalFormatting>
  <conditionalFormatting sqref="E36">
    <cfRule type="duplicateValues" dxfId="5313" priority="7414" stopIfTrue="1"/>
  </conditionalFormatting>
  <conditionalFormatting sqref="E36">
    <cfRule type="duplicateValues" dxfId="5312" priority="7413" stopIfTrue="1"/>
  </conditionalFormatting>
  <conditionalFormatting sqref="E31">
    <cfRule type="duplicateValues" dxfId="5311" priority="7412" stopIfTrue="1"/>
  </conditionalFormatting>
  <conditionalFormatting sqref="E32">
    <cfRule type="duplicateValues" dxfId="5310" priority="7411" stopIfTrue="1"/>
  </conditionalFormatting>
  <conditionalFormatting sqref="E33">
    <cfRule type="duplicateValues" dxfId="5309" priority="7410" stopIfTrue="1"/>
  </conditionalFormatting>
  <conditionalFormatting sqref="E33">
    <cfRule type="duplicateValues" dxfId="5308" priority="7409" stopIfTrue="1"/>
  </conditionalFormatting>
  <conditionalFormatting sqref="E33">
    <cfRule type="duplicateValues" dxfId="5307" priority="7408" stopIfTrue="1"/>
  </conditionalFormatting>
  <conditionalFormatting sqref="E33">
    <cfRule type="duplicateValues" dxfId="5306" priority="7407" stopIfTrue="1"/>
  </conditionalFormatting>
  <conditionalFormatting sqref="E34">
    <cfRule type="duplicateValues" dxfId="5305" priority="7406" stopIfTrue="1"/>
  </conditionalFormatting>
  <conditionalFormatting sqref="E33">
    <cfRule type="duplicateValues" dxfId="5304" priority="7405" stopIfTrue="1"/>
  </conditionalFormatting>
  <conditionalFormatting sqref="E34">
    <cfRule type="duplicateValues" dxfId="5303" priority="7404" stopIfTrue="1"/>
  </conditionalFormatting>
  <conditionalFormatting sqref="E35">
    <cfRule type="duplicateValues" dxfId="5302" priority="7403" stopIfTrue="1"/>
  </conditionalFormatting>
  <conditionalFormatting sqref="E35">
    <cfRule type="duplicateValues" dxfId="5301" priority="7402" stopIfTrue="1"/>
  </conditionalFormatting>
  <conditionalFormatting sqref="E35">
    <cfRule type="duplicateValues" dxfId="5300" priority="7401" stopIfTrue="1"/>
  </conditionalFormatting>
  <conditionalFormatting sqref="E35">
    <cfRule type="duplicateValues" dxfId="5299" priority="7400" stopIfTrue="1"/>
  </conditionalFormatting>
  <conditionalFormatting sqref="E36">
    <cfRule type="duplicateValues" dxfId="5298" priority="7399" stopIfTrue="1"/>
  </conditionalFormatting>
  <conditionalFormatting sqref="E45">
    <cfRule type="duplicateValues" dxfId="5297" priority="7398" stopIfTrue="1"/>
  </conditionalFormatting>
  <conditionalFormatting sqref="E45">
    <cfRule type="duplicateValues" dxfId="5296" priority="7397" stopIfTrue="1"/>
  </conditionalFormatting>
  <conditionalFormatting sqref="E29">
    <cfRule type="duplicateValues" dxfId="5295" priority="7394" stopIfTrue="1"/>
  </conditionalFormatting>
  <conditionalFormatting sqref="E29">
    <cfRule type="duplicateValues" dxfId="5294" priority="7393" stopIfTrue="1"/>
  </conditionalFormatting>
  <conditionalFormatting sqref="E49">
    <cfRule type="duplicateValues" dxfId="5293" priority="7391" stopIfTrue="1"/>
  </conditionalFormatting>
  <conditionalFormatting sqref="E49">
    <cfRule type="duplicateValues" dxfId="5292" priority="7390" stopIfTrue="1"/>
  </conditionalFormatting>
  <conditionalFormatting sqref="E50">
    <cfRule type="duplicateValues" dxfId="5291" priority="7038" stopIfTrue="1"/>
  </conditionalFormatting>
  <conditionalFormatting sqref="E50">
    <cfRule type="duplicateValues" dxfId="5290" priority="7037" stopIfTrue="1"/>
  </conditionalFormatting>
  <conditionalFormatting sqref="E50:E51">
    <cfRule type="duplicateValues" dxfId="5289" priority="7036" stopIfTrue="1"/>
  </conditionalFormatting>
  <conditionalFormatting sqref="E50:E51">
    <cfRule type="duplicateValues" dxfId="5288" priority="7035" stopIfTrue="1"/>
  </conditionalFormatting>
  <conditionalFormatting sqref="E50">
    <cfRule type="duplicateValues" dxfId="5287" priority="6971" stopIfTrue="1"/>
  </conditionalFormatting>
  <conditionalFormatting sqref="E50">
    <cfRule type="duplicateValues" dxfId="5286" priority="6970" stopIfTrue="1"/>
  </conditionalFormatting>
  <conditionalFormatting sqref="E50">
    <cfRule type="duplicateValues" dxfId="5285" priority="6969" stopIfTrue="1"/>
  </conditionalFormatting>
  <conditionalFormatting sqref="E50">
    <cfRule type="duplicateValues" dxfId="5284" priority="6968" stopIfTrue="1"/>
  </conditionalFormatting>
  <conditionalFormatting sqref="E50">
    <cfRule type="duplicateValues" dxfId="5283" priority="6967" stopIfTrue="1"/>
  </conditionalFormatting>
  <conditionalFormatting sqref="E50">
    <cfRule type="duplicateValues" dxfId="5282" priority="6966" stopIfTrue="1"/>
  </conditionalFormatting>
  <conditionalFormatting sqref="E51">
    <cfRule type="duplicateValues" dxfId="5281" priority="6965" stopIfTrue="1"/>
  </conditionalFormatting>
  <conditionalFormatting sqref="E51">
    <cfRule type="duplicateValues" dxfId="5280" priority="6964" stopIfTrue="1"/>
  </conditionalFormatting>
  <conditionalFormatting sqref="E52">
    <cfRule type="duplicateValues" dxfId="5279" priority="6963" stopIfTrue="1"/>
  </conditionalFormatting>
  <conditionalFormatting sqref="E52">
    <cfRule type="duplicateValues" dxfId="5278" priority="6962" stopIfTrue="1"/>
  </conditionalFormatting>
  <conditionalFormatting sqref="E63">
    <cfRule type="duplicateValues" dxfId="5277" priority="6898" stopIfTrue="1"/>
  </conditionalFormatting>
  <conditionalFormatting sqref="E56:E63">
    <cfRule type="duplicateValues" dxfId="5276" priority="6897" stopIfTrue="1"/>
  </conditionalFormatting>
  <conditionalFormatting sqref="E56:E63">
    <cfRule type="duplicateValues" dxfId="5275" priority="6896" stopIfTrue="1"/>
  </conditionalFormatting>
  <conditionalFormatting sqref="E60">
    <cfRule type="duplicateValues" dxfId="5274" priority="6895" stopIfTrue="1"/>
  </conditionalFormatting>
  <conditionalFormatting sqref="E61">
    <cfRule type="duplicateValues" dxfId="5273" priority="6894" stopIfTrue="1"/>
  </conditionalFormatting>
  <conditionalFormatting sqref="E59:E63">
    <cfRule type="duplicateValues" dxfId="5272" priority="6893" stopIfTrue="1"/>
  </conditionalFormatting>
  <conditionalFormatting sqref="E59:E63">
    <cfRule type="duplicateValues" dxfId="5271" priority="6892" stopIfTrue="1"/>
  </conditionalFormatting>
  <conditionalFormatting sqref="E60:E63">
    <cfRule type="duplicateValues" dxfId="5270" priority="6891" stopIfTrue="1"/>
  </conditionalFormatting>
  <conditionalFormatting sqref="E60:E63">
    <cfRule type="duplicateValues" dxfId="5269" priority="6890" stopIfTrue="1"/>
  </conditionalFormatting>
  <conditionalFormatting sqref="E60:E63">
    <cfRule type="duplicateValues" dxfId="5268" priority="6889" stopIfTrue="1"/>
  </conditionalFormatting>
  <conditionalFormatting sqref="E60:E63">
    <cfRule type="duplicateValues" dxfId="5267" priority="6888" stopIfTrue="1"/>
  </conditionalFormatting>
  <conditionalFormatting sqref="E63">
    <cfRule type="duplicateValues" dxfId="5266" priority="6887" stopIfTrue="1"/>
  </conditionalFormatting>
  <conditionalFormatting sqref="E59">
    <cfRule type="duplicateValues" dxfId="5265" priority="6886" stopIfTrue="1"/>
  </conditionalFormatting>
  <conditionalFormatting sqref="E60">
    <cfRule type="duplicateValues" dxfId="5264" priority="6885" stopIfTrue="1"/>
  </conditionalFormatting>
  <conditionalFormatting sqref="E61">
    <cfRule type="duplicateValues" dxfId="5263" priority="6884" stopIfTrue="1"/>
  </conditionalFormatting>
  <conditionalFormatting sqref="E61">
    <cfRule type="duplicateValues" dxfId="5262" priority="6883" stopIfTrue="1"/>
  </conditionalFormatting>
  <conditionalFormatting sqref="E61">
    <cfRule type="duplicateValues" dxfId="5261" priority="6882" stopIfTrue="1"/>
  </conditionalFormatting>
  <conditionalFormatting sqref="E61">
    <cfRule type="duplicateValues" dxfId="5260" priority="6881" stopIfTrue="1"/>
  </conditionalFormatting>
  <conditionalFormatting sqref="E60:E63">
    <cfRule type="duplicateValues" dxfId="5259" priority="6880" stopIfTrue="1"/>
  </conditionalFormatting>
  <conditionalFormatting sqref="E61">
    <cfRule type="duplicateValues" dxfId="5258" priority="6879" stopIfTrue="1"/>
  </conditionalFormatting>
  <conditionalFormatting sqref="E62">
    <cfRule type="duplicateValues" dxfId="5257" priority="6878" stopIfTrue="1"/>
  </conditionalFormatting>
  <conditionalFormatting sqref="E60">
    <cfRule type="duplicateValues" dxfId="5256" priority="6877" stopIfTrue="1"/>
  </conditionalFormatting>
  <conditionalFormatting sqref="E61">
    <cfRule type="duplicateValues" dxfId="5255" priority="6876" stopIfTrue="1"/>
  </conditionalFormatting>
  <conditionalFormatting sqref="E62">
    <cfRule type="duplicateValues" dxfId="5254" priority="6875" stopIfTrue="1"/>
  </conditionalFormatting>
  <conditionalFormatting sqref="E62">
    <cfRule type="duplicateValues" dxfId="5253" priority="6874" stopIfTrue="1"/>
  </conditionalFormatting>
  <conditionalFormatting sqref="E62">
    <cfRule type="duplicateValues" dxfId="5252" priority="6873" stopIfTrue="1"/>
  </conditionalFormatting>
  <conditionalFormatting sqref="E62">
    <cfRule type="duplicateValues" dxfId="5251" priority="6872" stopIfTrue="1"/>
  </conditionalFormatting>
  <conditionalFormatting sqref="E63">
    <cfRule type="duplicateValues" dxfId="5250" priority="6871" stopIfTrue="1"/>
  </conditionalFormatting>
  <conditionalFormatting sqref="E63">
    <cfRule type="duplicateValues" dxfId="5249" priority="6870" stopIfTrue="1"/>
  </conditionalFormatting>
  <conditionalFormatting sqref="E58">
    <cfRule type="duplicateValues" dxfId="5248" priority="6869" stopIfTrue="1"/>
  </conditionalFormatting>
  <conditionalFormatting sqref="E59">
    <cfRule type="duplicateValues" dxfId="5247" priority="6868" stopIfTrue="1"/>
  </conditionalFormatting>
  <conditionalFormatting sqref="E61">
    <cfRule type="duplicateValues" dxfId="5246" priority="6867" stopIfTrue="1"/>
  </conditionalFormatting>
  <conditionalFormatting sqref="E57">
    <cfRule type="duplicateValues" dxfId="5245" priority="6866" stopIfTrue="1"/>
  </conditionalFormatting>
  <conditionalFormatting sqref="E58">
    <cfRule type="duplicateValues" dxfId="5244" priority="6865" stopIfTrue="1"/>
  </conditionalFormatting>
  <conditionalFormatting sqref="E59">
    <cfRule type="duplicateValues" dxfId="5243" priority="6864" stopIfTrue="1"/>
  </conditionalFormatting>
  <conditionalFormatting sqref="E59">
    <cfRule type="duplicateValues" dxfId="5242" priority="6863" stopIfTrue="1"/>
  </conditionalFormatting>
  <conditionalFormatting sqref="E59">
    <cfRule type="duplicateValues" dxfId="5241" priority="6862" stopIfTrue="1"/>
  </conditionalFormatting>
  <conditionalFormatting sqref="E59">
    <cfRule type="duplicateValues" dxfId="5240" priority="6861" stopIfTrue="1"/>
  </conditionalFormatting>
  <conditionalFormatting sqref="E62">
    <cfRule type="duplicateValues" dxfId="5239" priority="6860" stopIfTrue="1"/>
  </conditionalFormatting>
  <conditionalFormatting sqref="E62">
    <cfRule type="duplicateValues" dxfId="5238" priority="6859" stopIfTrue="1"/>
  </conditionalFormatting>
  <conditionalFormatting sqref="E59">
    <cfRule type="duplicateValues" dxfId="5237" priority="6858" stopIfTrue="1"/>
  </conditionalFormatting>
  <conditionalFormatting sqref="E60">
    <cfRule type="duplicateValues" dxfId="5236" priority="6857" stopIfTrue="1"/>
  </conditionalFormatting>
  <conditionalFormatting sqref="E62">
    <cfRule type="duplicateValues" dxfId="5235" priority="6856" stopIfTrue="1"/>
  </conditionalFormatting>
  <conditionalFormatting sqref="E58">
    <cfRule type="duplicateValues" dxfId="5234" priority="6855" stopIfTrue="1"/>
  </conditionalFormatting>
  <conditionalFormatting sqref="E59">
    <cfRule type="duplicateValues" dxfId="5233" priority="6854" stopIfTrue="1"/>
  </conditionalFormatting>
  <conditionalFormatting sqref="E60">
    <cfRule type="duplicateValues" dxfId="5232" priority="6853" stopIfTrue="1"/>
  </conditionalFormatting>
  <conditionalFormatting sqref="E60">
    <cfRule type="duplicateValues" dxfId="5231" priority="6852" stopIfTrue="1"/>
  </conditionalFormatting>
  <conditionalFormatting sqref="E60">
    <cfRule type="duplicateValues" dxfId="5230" priority="6851" stopIfTrue="1"/>
  </conditionalFormatting>
  <conditionalFormatting sqref="E60">
    <cfRule type="duplicateValues" dxfId="5229" priority="6850" stopIfTrue="1"/>
  </conditionalFormatting>
  <conditionalFormatting sqref="E63">
    <cfRule type="duplicateValues" dxfId="5228" priority="6849" stopIfTrue="1"/>
  </conditionalFormatting>
  <conditionalFormatting sqref="E63">
    <cfRule type="duplicateValues" dxfId="5227" priority="6848" stopIfTrue="1"/>
  </conditionalFormatting>
  <conditionalFormatting sqref="E62">
    <cfRule type="duplicateValues" dxfId="5226" priority="6847" stopIfTrue="1"/>
  </conditionalFormatting>
  <conditionalFormatting sqref="E63">
    <cfRule type="duplicateValues" dxfId="5225" priority="6846" stopIfTrue="1"/>
  </conditionalFormatting>
  <conditionalFormatting sqref="E61">
    <cfRule type="duplicateValues" dxfId="5224" priority="6845" stopIfTrue="1"/>
  </conditionalFormatting>
  <conditionalFormatting sqref="E62">
    <cfRule type="duplicateValues" dxfId="5223" priority="6844" stopIfTrue="1"/>
  </conditionalFormatting>
  <conditionalFormatting sqref="E63">
    <cfRule type="duplicateValues" dxfId="5222" priority="6843" stopIfTrue="1"/>
  </conditionalFormatting>
  <conditionalFormatting sqref="E63">
    <cfRule type="duplicateValues" dxfId="5221" priority="6842" stopIfTrue="1"/>
  </conditionalFormatting>
  <conditionalFormatting sqref="E63">
    <cfRule type="duplicateValues" dxfId="5220" priority="6841" stopIfTrue="1"/>
  </conditionalFormatting>
  <conditionalFormatting sqref="E63">
    <cfRule type="duplicateValues" dxfId="5219" priority="6840" stopIfTrue="1"/>
  </conditionalFormatting>
  <conditionalFormatting sqref="E63">
    <cfRule type="duplicateValues" dxfId="5218" priority="6839" stopIfTrue="1"/>
  </conditionalFormatting>
  <conditionalFormatting sqref="E62">
    <cfRule type="duplicateValues" dxfId="5217" priority="6838" stopIfTrue="1"/>
  </conditionalFormatting>
  <conditionalFormatting sqref="E63">
    <cfRule type="duplicateValues" dxfId="5216" priority="6837" stopIfTrue="1"/>
  </conditionalFormatting>
  <conditionalFormatting sqref="E60">
    <cfRule type="duplicateValues" dxfId="5215" priority="6836" stopIfTrue="1"/>
  </conditionalFormatting>
  <conditionalFormatting sqref="E61">
    <cfRule type="duplicateValues" dxfId="5214" priority="6835" stopIfTrue="1"/>
  </conditionalFormatting>
  <conditionalFormatting sqref="E63">
    <cfRule type="duplicateValues" dxfId="5213" priority="6834" stopIfTrue="1"/>
  </conditionalFormatting>
  <conditionalFormatting sqref="E59">
    <cfRule type="duplicateValues" dxfId="5212" priority="6833" stopIfTrue="1"/>
  </conditionalFormatting>
  <conditionalFormatting sqref="E60">
    <cfRule type="duplicateValues" dxfId="5211" priority="6832" stopIfTrue="1"/>
  </conditionalFormatting>
  <conditionalFormatting sqref="E61">
    <cfRule type="duplicateValues" dxfId="5210" priority="6831" stopIfTrue="1"/>
  </conditionalFormatting>
  <conditionalFormatting sqref="E61">
    <cfRule type="duplicateValues" dxfId="5209" priority="6830" stopIfTrue="1"/>
  </conditionalFormatting>
  <conditionalFormatting sqref="E61">
    <cfRule type="duplicateValues" dxfId="5208" priority="6829" stopIfTrue="1"/>
  </conditionalFormatting>
  <conditionalFormatting sqref="E61">
    <cfRule type="duplicateValues" dxfId="5207" priority="6828" stopIfTrue="1"/>
  </conditionalFormatting>
  <conditionalFormatting sqref="E61">
    <cfRule type="duplicateValues" dxfId="5206" priority="6827" stopIfTrue="1"/>
  </conditionalFormatting>
  <conditionalFormatting sqref="E62">
    <cfRule type="duplicateValues" dxfId="5205" priority="6826" stopIfTrue="1"/>
  </conditionalFormatting>
  <conditionalFormatting sqref="E60">
    <cfRule type="duplicateValues" dxfId="5204" priority="6825" stopIfTrue="1"/>
  </conditionalFormatting>
  <conditionalFormatting sqref="E61">
    <cfRule type="duplicateValues" dxfId="5203" priority="6824" stopIfTrue="1"/>
  </conditionalFormatting>
  <conditionalFormatting sqref="E62">
    <cfRule type="duplicateValues" dxfId="5202" priority="6823" stopIfTrue="1"/>
  </conditionalFormatting>
  <conditionalFormatting sqref="E62">
    <cfRule type="duplicateValues" dxfId="5201" priority="6822" stopIfTrue="1"/>
  </conditionalFormatting>
  <conditionalFormatting sqref="E62">
    <cfRule type="duplicateValues" dxfId="5200" priority="6821" stopIfTrue="1"/>
  </conditionalFormatting>
  <conditionalFormatting sqref="E62">
    <cfRule type="duplicateValues" dxfId="5199" priority="6820" stopIfTrue="1"/>
  </conditionalFormatting>
  <conditionalFormatting sqref="E53">
    <cfRule type="duplicateValues" dxfId="5198" priority="6756" stopIfTrue="1"/>
  </conditionalFormatting>
  <conditionalFormatting sqref="E53">
    <cfRule type="duplicateValues" dxfId="5197" priority="6755" stopIfTrue="1"/>
  </conditionalFormatting>
  <conditionalFormatting sqref="E53">
    <cfRule type="duplicateValues" dxfId="5196" priority="6754" stopIfTrue="1"/>
  </conditionalFormatting>
  <conditionalFormatting sqref="E53">
    <cfRule type="duplicateValues" dxfId="5195" priority="6753" stopIfTrue="1"/>
  </conditionalFormatting>
  <conditionalFormatting sqref="E53">
    <cfRule type="duplicateValues" dxfId="5194" priority="6752" stopIfTrue="1"/>
  </conditionalFormatting>
  <conditionalFormatting sqref="E53">
    <cfRule type="duplicateValues" dxfId="5193" priority="6751" stopIfTrue="1"/>
  </conditionalFormatting>
  <conditionalFormatting sqref="E53">
    <cfRule type="duplicateValues" dxfId="5192" priority="6750" stopIfTrue="1"/>
  </conditionalFormatting>
  <conditionalFormatting sqref="E53">
    <cfRule type="duplicateValues" dxfId="5191" priority="6749" stopIfTrue="1"/>
  </conditionalFormatting>
  <conditionalFormatting sqref="E53">
    <cfRule type="duplicateValues" dxfId="5190" priority="6748" stopIfTrue="1"/>
  </conditionalFormatting>
  <conditionalFormatting sqref="E53">
    <cfRule type="duplicateValues" dxfId="5189" priority="6747" stopIfTrue="1"/>
  </conditionalFormatting>
  <conditionalFormatting sqref="E53">
    <cfRule type="duplicateValues" dxfId="5188" priority="6746" stopIfTrue="1"/>
  </conditionalFormatting>
  <conditionalFormatting sqref="E53">
    <cfRule type="duplicateValues" dxfId="5187" priority="6745" stopIfTrue="1"/>
  </conditionalFormatting>
  <conditionalFormatting sqref="E53">
    <cfRule type="duplicateValues" dxfId="5186" priority="6744" stopIfTrue="1"/>
  </conditionalFormatting>
  <conditionalFormatting sqref="E53">
    <cfRule type="duplicateValues" dxfId="5185" priority="6743" stopIfTrue="1"/>
  </conditionalFormatting>
  <conditionalFormatting sqref="E53">
    <cfRule type="duplicateValues" dxfId="5184" priority="6742" stopIfTrue="1"/>
  </conditionalFormatting>
  <conditionalFormatting sqref="E53">
    <cfRule type="duplicateValues" dxfId="5183" priority="6741" stopIfTrue="1"/>
  </conditionalFormatting>
  <conditionalFormatting sqref="E53">
    <cfRule type="duplicateValues" dxfId="5182" priority="6740" stopIfTrue="1"/>
  </conditionalFormatting>
  <conditionalFormatting sqref="E53">
    <cfRule type="duplicateValues" dxfId="5181" priority="6739" stopIfTrue="1"/>
  </conditionalFormatting>
  <conditionalFormatting sqref="E53">
    <cfRule type="duplicateValues" dxfId="5180" priority="6738" stopIfTrue="1"/>
  </conditionalFormatting>
  <conditionalFormatting sqref="E53">
    <cfRule type="duplicateValues" dxfId="5179" priority="6674" stopIfTrue="1"/>
  </conditionalFormatting>
  <conditionalFormatting sqref="E53">
    <cfRule type="duplicateValues" dxfId="5178" priority="6673" stopIfTrue="1"/>
  </conditionalFormatting>
  <conditionalFormatting sqref="E53">
    <cfRule type="duplicateValues" dxfId="5177" priority="6672" stopIfTrue="1"/>
  </conditionalFormatting>
  <conditionalFormatting sqref="E53">
    <cfRule type="duplicateValues" dxfId="5176" priority="6671" stopIfTrue="1"/>
  </conditionalFormatting>
  <conditionalFormatting sqref="E53">
    <cfRule type="duplicateValues" dxfId="5175" priority="6670" stopIfTrue="1"/>
  </conditionalFormatting>
  <conditionalFormatting sqref="E53">
    <cfRule type="duplicateValues" dxfId="5174" priority="6669" stopIfTrue="1"/>
  </conditionalFormatting>
  <conditionalFormatting sqref="E53">
    <cfRule type="duplicateValues" dxfId="5173" priority="6668" stopIfTrue="1"/>
  </conditionalFormatting>
  <conditionalFormatting sqref="E53">
    <cfRule type="duplicateValues" dxfId="5172" priority="6667" stopIfTrue="1"/>
  </conditionalFormatting>
  <conditionalFormatting sqref="E53">
    <cfRule type="duplicateValues" dxfId="5171" priority="6666" stopIfTrue="1"/>
  </conditionalFormatting>
  <conditionalFormatting sqref="E53">
    <cfRule type="duplicateValues" dxfId="5170" priority="6665" stopIfTrue="1"/>
  </conditionalFormatting>
  <conditionalFormatting sqref="E53">
    <cfRule type="duplicateValues" dxfId="5169" priority="6664" stopIfTrue="1"/>
  </conditionalFormatting>
  <conditionalFormatting sqref="E53">
    <cfRule type="duplicateValues" dxfId="5168" priority="6663" stopIfTrue="1"/>
  </conditionalFormatting>
  <conditionalFormatting sqref="E53">
    <cfRule type="duplicateValues" dxfId="5167" priority="6662" stopIfTrue="1"/>
  </conditionalFormatting>
  <conditionalFormatting sqref="E53">
    <cfRule type="duplicateValues" dxfId="5166" priority="6661" stopIfTrue="1"/>
  </conditionalFormatting>
  <conditionalFormatting sqref="E53">
    <cfRule type="duplicateValues" dxfId="5165" priority="6660" stopIfTrue="1"/>
  </conditionalFormatting>
  <conditionalFormatting sqref="E53">
    <cfRule type="duplicateValues" dxfId="5164" priority="6659" stopIfTrue="1"/>
  </conditionalFormatting>
  <conditionalFormatting sqref="E53">
    <cfRule type="duplicateValues" dxfId="5163" priority="6658" stopIfTrue="1"/>
  </conditionalFormatting>
  <conditionalFormatting sqref="E53">
    <cfRule type="duplicateValues" dxfId="5162" priority="6657" stopIfTrue="1"/>
  </conditionalFormatting>
  <conditionalFormatting sqref="E53">
    <cfRule type="duplicateValues" dxfId="5161" priority="6656" stopIfTrue="1"/>
  </conditionalFormatting>
  <conditionalFormatting sqref="E53">
    <cfRule type="duplicateValues" dxfId="5160" priority="6655" stopIfTrue="1"/>
  </conditionalFormatting>
  <conditionalFormatting sqref="E53">
    <cfRule type="duplicateValues" dxfId="5159" priority="6654" stopIfTrue="1"/>
  </conditionalFormatting>
  <conditionalFormatting sqref="E53">
    <cfRule type="duplicateValues" dxfId="5158" priority="6653" stopIfTrue="1"/>
  </conditionalFormatting>
  <conditionalFormatting sqref="E53">
    <cfRule type="duplicateValues" dxfId="5157" priority="6652" stopIfTrue="1"/>
  </conditionalFormatting>
  <conditionalFormatting sqref="E53">
    <cfRule type="duplicateValues" dxfId="5156" priority="6651" stopIfTrue="1"/>
  </conditionalFormatting>
  <conditionalFormatting sqref="E53">
    <cfRule type="duplicateValues" dxfId="5155" priority="6650" stopIfTrue="1"/>
  </conditionalFormatting>
  <conditionalFormatting sqref="E53">
    <cfRule type="duplicateValues" dxfId="5154" priority="6649" stopIfTrue="1"/>
  </conditionalFormatting>
  <conditionalFormatting sqref="E53">
    <cfRule type="duplicateValues" dxfId="5153" priority="6648" stopIfTrue="1"/>
  </conditionalFormatting>
  <conditionalFormatting sqref="E53">
    <cfRule type="duplicateValues" dxfId="5152" priority="6647" stopIfTrue="1"/>
  </conditionalFormatting>
  <conditionalFormatting sqref="E53">
    <cfRule type="duplicateValues" dxfId="5151" priority="6646" stopIfTrue="1"/>
  </conditionalFormatting>
  <conditionalFormatting sqref="E53">
    <cfRule type="duplicateValues" dxfId="5150" priority="6645" stopIfTrue="1"/>
  </conditionalFormatting>
  <conditionalFormatting sqref="E53">
    <cfRule type="duplicateValues" dxfId="5149" priority="6644" stopIfTrue="1"/>
  </conditionalFormatting>
  <conditionalFormatting sqref="E53">
    <cfRule type="duplicateValues" dxfId="5148" priority="6643" stopIfTrue="1"/>
  </conditionalFormatting>
  <conditionalFormatting sqref="E53">
    <cfRule type="duplicateValues" dxfId="5147" priority="6642" stopIfTrue="1"/>
  </conditionalFormatting>
  <conditionalFormatting sqref="E53">
    <cfRule type="duplicateValues" dxfId="5146" priority="6641" stopIfTrue="1"/>
  </conditionalFormatting>
  <conditionalFormatting sqref="E53">
    <cfRule type="duplicateValues" dxfId="5145" priority="6640" stopIfTrue="1"/>
  </conditionalFormatting>
  <conditionalFormatting sqref="E53">
    <cfRule type="duplicateValues" dxfId="5144" priority="6639" stopIfTrue="1"/>
  </conditionalFormatting>
  <conditionalFormatting sqref="E53">
    <cfRule type="duplicateValues" dxfId="5143" priority="6638" stopIfTrue="1"/>
  </conditionalFormatting>
  <conditionalFormatting sqref="E53">
    <cfRule type="duplicateValues" dxfId="5142" priority="6637" stopIfTrue="1"/>
  </conditionalFormatting>
  <conditionalFormatting sqref="E53">
    <cfRule type="duplicateValues" dxfId="5141" priority="6636" stopIfTrue="1"/>
  </conditionalFormatting>
  <conditionalFormatting sqref="E53">
    <cfRule type="duplicateValues" dxfId="5140" priority="6635" stopIfTrue="1"/>
  </conditionalFormatting>
  <conditionalFormatting sqref="E53">
    <cfRule type="duplicateValues" dxfId="5139" priority="6634" stopIfTrue="1"/>
  </conditionalFormatting>
  <conditionalFormatting sqref="E53">
    <cfRule type="duplicateValues" dxfId="5138" priority="6633" stopIfTrue="1"/>
  </conditionalFormatting>
  <conditionalFormatting sqref="E53">
    <cfRule type="duplicateValues" dxfId="5137" priority="6632" stopIfTrue="1"/>
  </conditionalFormatting>
  <conditionalFormatting sqref="E53">
    <cfRule type="duplicateValues" dxfId="5136" priority="6631" stopIfTrue="1"/>
  </conditionalFormatting>
  <conditionalFormatting sqref="E53">
    <cfRule type="duplicateValues" dxfId="5135" priority="6630" stopIfTrue="1"/>
  </conditionalFormatting>
  <conditionalFormatting sqref="E53">
    <cfRule type="duplicateValues" dxfId="5134" priority="6629" stopIfTrue="1"/>
  </conditionalFormatting>
  <conditionalFormatting sqref="E53">
    <cfRule type="duplicateValues" dxfId="5133" priority="6628" stopIfTrue="1"/>
  </conditionalFormatting>
  <conditionalFormatting sqref="E53">
    <cfRule type="duplicateValues" dxfId="5132" priority="6627" stopIfTrue="1"/>
  </conditionalFormatting>
  <conditionalFormatting sqref="E53">
    <cfRule type="duplicateValues" dxfId="5131" priority="6626" stopIfTrue="1"/>
  </conditionalFormatting>
  <conditionalFormatting sqref="E53">
    <cfRule type="duplicateValues" dxfId="5130" priority="6625" stopIfTrue="1"/>
  </conditionalFormatting>
  <conditionalFormatting sqref="E53">
    <cfRule type="duplicateValues" dxfId="5129" priority="6624" stopIfTrue="1"/>
  </conditionalFormatting>
  <conditionalFormatting sqref="E53">
    <cfRule type="duplicateValues" dxfId="5128" priority="6623" stopIfTrue="1"/>
  </conditionalFormatting>
  <conditionalFormatting sqref="E53">
    <cfRule type="duplicateValues" dxfId="5127" priority="6622" stopIfTrue="1"/>
  </conditionalFormatting>
  <conditionalFormatting sqref="E53">
    <cfRule type="duplicateValues" dxfId="5126" priority="6621" stopIfTrue="1"/>
  </conditionalFormatting>
  <conditionalFormatting sqref="E53">
    <cfRule type="duplicateValues" dxfId="5125" priority="6620" stopIfTrue="1"/>
  </conditionalFormatting>
  <conditionalFormatting sqref="E53">
    <cfRule type="duplicateValues" dxfId="5124" priority="6619" stopIfTrue="1"/>
  </conditionalFormatting>
  <conditionalFormatting sqref="E53">
    <cfRule type="duplicateValues" dxfId="5123" priority="6618" stopIfTrue="1"/>
  </conditionalFormatting>
  <conditionalFormatting sqref="E53">
    <cfRule type="duplicateValues" dxfId="5122" priority="6617" stopIfTrue="1"/>
  </conditionalFormatting>
  <conditionalFormatting sqref="E53">
    <cfRule type="duplicateValues" dxfId="5121" priority="6616" stopIfTrue="1"/>
  </conditionalFormatting>
  <conditionalFormatting sqref="E53">
    <cfRule type="duplicateValues" dxfId="5120" priority="6615" stopIfTrue="1"/>
  </conditionalFormatting>
  <conditionalFormatting sqref="E53">
    <cfRule type="duplicateValues" dxfId="5119" priority="6614" stopIfTrue="1"/>
  </conditionalFormatting>
  <conditionalFormatting sqref="E54">
    <cfRule type="duplicateValues" dxfId="5118" priority="6613" stopIfTrue="1"/>
  </conditionalFormatting>
  <conditionalFormatting sqref="E54">
    <cfRule type="duplicateValues" dxfId="5117" priority="6612" stopIfTrue="1"/>
  </conditionalFormatting>
  <conditionalFormatting sqref="E55">
    <cfRule type="duplicateValues" dxfId="5116" priority="6611" stopIfTrue="1"/>
  </conditionalFormatting>
  <conditionalFormatting sqref="E55">
    <cfRule type="duplicateValues" dxfId="5115" priority="6610" stopIfTrue="1"/>
  </conditionalFormatting>
  <conditionalFormatting sqref="E55">
    <cfRule type="duplicateValues" dxfId="5114" priority="6609" stopIfTrue="1"/>
  </conditionalFormatting>
  <conditionalFormatting sqref="E55">
    <cfRule type="duplicateValues" dxfId="5113" priority="6608" stopIfTrue="1"/>
  </conditionalFormatting>
  <conditionalFormatting sqref="E55">
    <cfRule type="duplicateValues" dxfId="5112" priority="6607" stopIfTrue="1"/>
  </conditionalFormatting>
  <conditionalFormatting sqref="E55">
    <cfRule type="duplicateValues" dxfId="5111" priority="6606" stopIfTrue="1"/>
  </conditionalFormatting>
  <conditionalFormatting sqref="E55">
    <cfRule type="duplicateValues" dxfId="5110" priority="6605" stopIfTrue="1"/>
  </conditionalFormatting>
  <conditionalFormatting sqref="E55">
    <cfRule type="duplicateValues" dxfId="5109" priority="6604" stopIfTrue="1"/>
  </conditionalFormatting>
  <conditionalFormatting sqref="E55">
    <cfRule type="duplicateValues" dxfId="5108" priority="6603" stopIfTrue="1"/>
  </conditionalFormatting>
  <conditionalFormatting sqref="E55">
    <cfRule type="duplicateValues" dxfId="5107" priority="6602" stopIfTrue="1"/>
  </conditionalFormatting>
  <conditionalFormatting sqref="E55">
    <cfRule type="duplicateValues" dxfId="5106" priority="6601" stopIfTrue="1"/>
  </conditionalFormatting>
  <conditionalFormatting sqref="E55">
    <cfRule type="duplicateValues" dxfId="5105" priority="6600" stopIfTrue="1"/>
  </conditionalFormatting>
  <conditionalFormatting sqref="E55">
    <cfRule type="duplicateValues" dxfId="5104" priority="6599" stopIfTrue="1"/>
  </conditionalFormatting>
  <conditionalFormatting sqref="E55">
    <cfRule type="duplicateValues" dxfId="5103" priority="6598" stopIfTrue="1"/>
  </conditionalFormatting>
  <conditionalFormatting sqref="E55">
    <cfRule type="duplicateValues" dxfId="5102" priority="6597" stopIfTrue="1"/>
  </conditionalFormatting>
  <conditionalFormatting sqref="E55">
    <cfRule type="duplicateValues" dxfId="5101" priority="6596" stopIfTrue="1"/>
  </conditionalFormatting>
  <conditionalFormatting sqref="E55">
    <cfRule type="duplicateValues" dxfId="5100" priority="6595" stopIfTrue="1"/>
  </conditionalFormatting>
  <conditionalFormatting sqref="E55">
    <cfRule type="duplicateValues" dxfId="5099" priority="6594" stopIfTrue="1"/>
  </conditionalFormatting>
  <conditionalFormatting sqref="E55">
    <cfRule type="duplicateValues" dxfId="5098" priority="6593" stopIfTrue="1"/>
  </conditionalFormatting>
  <conditionalFormatting sqref="E55">
    <cfRule type="duplicateValues" dxfId="5097" priority="6529" stopIfTrue="1"/>
  </conditionalFormatting>
  <conditionalFormatting sqref="E55">
    <cfRule type="duplicateValues" dxfId="5096" priority="6528" stopIfTrue="1"/>
  </conditionalFormatting>
  <conditionalFormatting sqref="E55">
    <cfRule type="duplicateValues" dxfId="5095" priority="6527" stopIfTrue="1"/>
  </conditionalFormatting>
  <conditionalFormatting sqref="E55">
    <cfRule type="duplicateValues" dxfId="5094" priority="6526" stopIfTrue="1"/>
  </conditionalFormatting>
  <conditionalFormatting sqref="E55">
    <cfRule type="duplicateValues" dxfId="5093" priority="6525" stopIfTrue="1"/>
  </conditionalFormatting>
  <conditionalFormatting sqref="E55">
    <cfRule type="duplicateValues" dxfId="5092" priority="6524" stopIfTrue="1"/>
  </conditionalFormatting>
  <conditionalFormatting sqref="E55">
    <cfRule type="duplicateValues" dxfId="5091" priority="6523" stopIfTrue="1"/>
  </conditionalFormatting>
  <conditionalFormatting sqref="E55">
    <cfRule type="duplicateValues" dxfId="5090" priority="6522" stopIfTrue="1"/>
  </conditionalFormatting>
  <conditionalFormatting sqref="E55">
    <cfRule type="duplicateValues" dxfId="5089" priority="6521" stopIfTrue="1"/>
  </conditionalFormatting>
  <conditionalFormatting sqref="E55">
    <cfRule type="duplicateValues" dxfId="5088" priority="6520" stopIfTrue="1"/>
  </conditionalFormatting>
  <conditionalFormatting sqref="E55">
    <cfRule type="duplicateValues" dxfId="5087" priority="6519" stopIfTrue="1"/>
  </conditionalFormatting>
  <conditionalFormatting sqref="E55">
    <cfRule type="duplicateValues" dxfId="5086" priority="6518" stopIfTrue="1"/>
  </conditionalFormatting>
  <conditionalFormatting sqref="E55">
    <cfRule type="duplicateValues" dxfId="5085" priority="6517" stopIfTrue="1"/>
  </conditionalFormatting>
  <conditionalFormatting sqref="E55">
    <cfRule type="duplicateValues" dxfId="5084" priority="6516" stopIfTrue="1"/>
  </conditionalFormatting>
  <conditionalFormatting sqref="E55">
    <cfRule type="duplicateValues" dxfId="5083" priority="6515" stopIfTrue="1"/>
  </conditionalFormatting>
  <conditionalFormatting sqref="E55">
    <cfRule type="duplicateValues" dxfId="5082" priority="6514" stopIfTrue="1"/>
  </conditionalFormatting>
  <conditionalFormatting sqref="E55">
    <cfRule type="duplicateValues" dxfId="5081" priority="6513" stopIfTrue="1"/>
  </conditionalFormatting>
  <conditionalFormatting sqref="E55">
    <cfRule type="duplicateValues" dxfId="5080" priority="6512" stopIfTrue="1"/>
  </conditionalFormatting>
  <conditionalFormatting sqref="E55">
    <cfRule type="duplicateValues" dxfId="5079" priority="6511" stopIfTrue="1"/>
  </conditionalFormatting>
  <conditionalFormatting sqref="E55">
    <cfRule type="duplicateValues" dxfId="5078" priority="6510" stopIfTrue="1"/>
  </conditionalFormatting>
  <conditionalFormatting sqref="E55">
    <cfRule type="duplicateValues" dxfId="5077" priority="6509" stopIfTrue="1"/>
  </conditionalFormatting>
  <conditionalFormatting sqref="E55">
    <cfRule type="duplicateValues" dxfId="5076" priority="6508" stopIfTrue="1"/>
  </conditionalFormatting>
  <conditionalFormatting sqref="E55">
    <cfRule type="duplicateValues" dxfId="5075" priority="6507" stopIfTrue="1"/>
  </conditionalFormatting>
  <conditionalFormatting sqref="E55">
    <cfRule type="duplicateValues" dxfId="5074" priority="6506" stopIfTrue="1"/>
  </conditionalFormatting>
  <conditionalFormatting sqref="E55">
    <cfRule type="duplicateValues" dxfId="5073" priority="6505" stopIfTrue="1"/>
  </conditionalFormatting>
  <conditionalFormatting sqref="E55">
    <cfRule type="duplicateValues" dxfId="5072" priority="6504" stopIfTrue="1"/>
  </conditionalFormatting>
  <conditionalFormatting sqref="E55">
    <cfRule type="duplicateValues" dxfId="5071" priority="6503" stopIfTrue="1"/>
  </conditionalFormatting>
  <conditionalFormatting sqref="E55">
    <cfRule type="duplicateValues" dxfId="5070" priority="6502" stopIfTrue="1"/>
  </conditionalFormatting>
  <conditionalFormatting sqref="E55">
    <cfRule type="duplicateValues" dxfId="5069" priority="6501" stopIfTrue="1"/>
  </conditionalFormatting>
  <conditionalFormatting sqref="E55">
    <cfRule type="duplicateValues" dxfId="5068" priority="6500" stopIfTrue="1"/>
  </conditionalFormatting>
  <conditionalFormatting sqref="E55">
    <cfRule type="duplicateValues" dxfId="5067" priority="6499" stopIfTrue="1"/>
  </conditionalFormatting>
  <conditionalFormatting sqref="E55">
    <cfRule type="duplicateValues" dxfId="5066" priority="6498" stopIfTrue="1"/>
  </conditionalFormatting>
  <conditionalFormatting sqref="E55">
    <cfRule type="duplicateValues" dxfId="5065" priority="6497" stopIfTrue="1"/>
  </conditionalFormatting>
  <conditionalFormatting sqref="E55">
    <cfRule type="duplicateValues" dxfId="5064" priority="6496" stopIfTrue="1"/>
  </conditionalFormatting>
  <conditionalFormatting sqref="E55">
    <cfRule type="duplicateValues" dxfId="5063" priority="6495" stopIfTrue="1"/>
  </conditionalFormatting>
  <conditionalFormatting sqref="E55">
    <cfRule type="duplicateValues" dxfId="5062" priority="6494" stopIfTrue="1"/>
  </conditionalFormatting>
  <conditionalFormatting sqref="E55">
    <cfRule type="duplicateValues" dxfId="5061" priority="6493" stopIfTrue="1"/>
  </conditionalFormatting>
  <conditionalFormatting sqref="E55">
    <cfRule type="duplicateValues" dxfId="5060" priority="6492" stopIfTrue="1"/>
  </conditionalFormatting>
  <conditionalFormatting sqref="E55">
    <cfRule type="duplicateValues" dxfId="5059" priority="6491" stopIfTrue="1"/>
  </conditionalFormatting>
  <conditionalFormatting sqref="E55">
    <cfRule type="duplicateValues" dxfId="5058" priority="6490" stopIfTrue="1"/>
  </conditionalFormatting>
  <conditionalFormatting sqref="E55">
    <cfRule type="duplicateValues" dxfId="5057" priority="6489" stopIfTrue="1"/>
  </conditionalFormatting>
  <conditionalFormatting sqref="E55">
    <cfRule type="duplicateValues" dxfId="5056" priority="6488" stopIfTrue="1"/>
  </conditionalFormatting>
  <conditionalFormatting sqref="E55">
    <cfRule type="duplicateValues" dxfId="5055" priority="6487" stopIfTrue="1"/>
  </conditionalFormatting>
  <conditionalFormatting sqref="E55">
    <cfRule type="duplicateValues" dxfId="5054" priority="6486" stopIfTrue="1"/>
  </conditionalFormatting>
  <conditionalFormatting sqref="E55">
    <cfRule type="duplicateValues" dxfId="5053" priority="6485" stopIfTrue="1"/>
  </conditionalFormatting>
  <conditionalFormatting sqref="E55">
    <cfRule type="duplicateValues" dxfId="5052" priority="6484" stopIfTrue="1"/>
  </conditionalFormatting>
  <conditionalFormatting sqref="E55">
    <cfRule type="duplicateValues" dxfId="5051" priority="6483" stopIfTrue="1"/>
  </conditionalFormatting>
  <conditionalFormatting sqref="E55">
    <cfRule type="duplicateValues" dxfId="5050" priority="6482" stopIfTrue="1"/>
  </conditionalFormatting>
  <conditionalFormatting sqref="E55">
    <cfRule type="duplicateValues" dxfId="5049" priority="6481" stopIfTrue="1"/>
  </conditionalFormatting>
  <conditionalFormatting sqref="E55">
    <cfRule type="duplicateValues" dxfId="5048" priority="6480" stopIfTrue="1"/>
  </conditionalFormatting>
  <conditionalFormatting sqref="E55">
    <cfRule type="duplicateValues" dxfId="5047" priority="6479" stopIfTrue="1"/>
  </conditionalFormatting>
  <conditionalFormatting sqref="E55">
    <cfRule type="duplicateValues" dxfId="5046" priority="6478" stopIfTrue="1"/>
  </conditionalFormatting>
  <conditionalFormatting sqref="E55">
    <cfRule type="duplicateValues" dxfId="5045" priority="6477" stopIfTrue="1"/>
  </conditionalFormatting>
  <conditionalFormatting sqref="E55">
    <cfRule type="duplicateValues" dxfId="5044" priority="6476" stopIfTrue="1"/>
  </conditionalFormatting>
  <conditionalFormatting sqref="E55">
    <cfRule type="duplicateValues" dxfId="5043" priority="6475" stopIfTrue="1"/>
  </conditionalFormatting>
  <conditionalFormatting sqref="E55">
    <cfRule type="duplicateValues" dxfId="5042" priority="6474" stopIfTrue="1"/>
  </conditionalFormatting>
  <conditionalFormatting sqref="E55">
    <cfRule type="duplicateValues" dxfId="5041" priority="6473" stopIfTrue="1"/>
  </conditionalFormatting>
  <conditionalFormatting sqref="E55">
    <cfRule type="duplicateValues" dxfId="5040" priority="6472" stopIfTrue="1"/>
  </conditionalFormatting>
  <conditionalFormatting sqref="E55">
    <cfRule type="duplicateValues" dxfId="5039" priority="6471" stopIfTrue="1"/>
  </conditionalFormatting>
  <conditionalFormatting sqref="E55">
    <cfRule type="duplicateValues" dxfId="5038" priority="6470" stopIfTrue="1"/>
  </conditionalFormatting>
  <conditionalFormatting sqref="E55">
    <cfRule type="duplicateValues" dxfId="5037" priority="6469" stopIfTrue="1"/>
  </conditionalFormatting>
  <conditionalFormatting sqref="T22:T28">
    <cfRule type="expression" dxfId="5036" priority="6468">
      <formula>SEARCH("P&amp;P",$E22)</formula>
    </cfRule>
  </conditionalFormatting>
  <conditionalFormatting sqref="T26">
    <cfRule type="expression" dxfId="5035" priority="6467">
      <formula>SEARCH("P&amp;P",$E26)</formula>
    </cfRule>
  </conditionalFormatting>
  <conditionalFormatting sqref="T47:T48">
    <cfRule type="expression" dxfId="5034" priority="6466">
      <formula>SEARCH("P&amp;P",$E47)</formula>
    </cfRule>
  </conditionalFormatting>
  <conditionalFormatting sqref="U58:U60">
    <cfRule type="expression" dxfId="5033" priority="6463">
      <formula>SEARCH("P&amp;P",$E58)</formula>
    </cfRule>
  </conditionalFormatting>
  <conditionalFormatting sqref="U55:U57">
    <cfRule type="expression" dxfId="5032" priority="6462">
      <formula>SEARCH("P&amp;P",$E55)</formula>
    </cfRule>
  </conditionalFormatting>
  <conditionalFormatting sqref="U56:U57">
    <cfRule type="expression" dxfId="5031" priority="6461">
      <formula>SEARCH("P&amp;P",$E56)</formula>
    </cfRule>
  </conditionalFormatting>
  <conditionalFormatting sqref="T49:T52">
    <cfRule type="expression" dxfId="5030" priority="6460">
      <formula>SEARCH("P&amp;P",$E49)</formula>
    </cfRule>
  </conditionalFormatting>
  <conditionalFormatting sqref="T52">
    <cfRule type="expression" dxfId="5029" priority="6459">
      <formula>SEARCH("P&amp;P",$E52)</formula>
    </cfRule>
  </conditionalFormatting>
  <conditionalFormatting sqref="E64">
    <cfRule type="duplicateValues" dxfId="5028" priority="6458" stopIfTrue="1"/>
  </conditionalFormatting>
  <conditionalFormatting sqref="E64">
    <cfRule type="duplicateValues" dxfId="5027" priority="6457" stopIfTrue="1"/>
  </conditionalFormatting>
  <conditionalFormatting sqref="E64">
    <cfRule type="duplicateValues" dxfId="5026" priority="6456" stopIfTrue="1"/>
  </conditionalFormatting>
  <conditionalFormatting sqref="E64">
    <cfRule type="duplicateValues" dxfId="5025" priority="6455" stopIfTrue="1"/>
  </conditionalFormatting>
  <conditionalFormatting sqref="E64">
    <cfRule type="duplicateValues" dxfId="5024" priority="6454" stopIfTrue="1"/>
  </conditionalFormatting>
  <conditionalFormatting sqref="E64">
    <cfRule type="duplicateValues" dxfId="5023" priority="6453" stopIfTrue="1"/>
  </conditionalFormatting>
  <conditionalFormatting sqref="E64">
    <cfRule type="duplicateValues" dxfId="5022" priority="6452" stopIfTrue="1"/>
  </conditionalFormatting>
  <conditionalFormatting sqref="E64">
    <cfRule type="duplicateValues" dxfId="5021" priority="6451" stopIfTrue="1"/>
  </conditionalFormatting>
  <conditionalFormatting sqref="E64">
    <cfRule type="duplicateValues" dxfId="5020" priority="6448" stopIfTrue="1"/>
  </conditionalFormatting>
  <conditionalFormatting sqref="E64">
    <cfRule type="duplicateValues" dxfId="5019" priority="6447" stopIfTrue="1"/>
  </conditionalFormatting>
  <conditionalFormatting sqref="E64">
    <cfRule type="duplicateValues" dxfId="5018" priority="6444" stopIfTrue="1"/>
  </conditionalFormatting>
  <conditionalFormatting sqref="E64">
    <cfRule type="duplicateValues" dxfId="5017" priority="6443" stopIfTrue="1"/>
  </conditionalFormatting>
  <conditionalFormatting sqref="E64">
    <cfRule type="duplicateValues" dxfId="5016" priority="6440" stopIfTrue="1"/>
  </conditionalFormatting>
  <conditionalFormatting sqref="E64">
    <cfRule type="duplicateValues" dxfId="5015" priority="6439" stopIfTrue="1"/>
  </conditionalFormatting>
  <conditionalFormatting sqref="E64">
    <cfRule type="duplicateValues" dxfId="5014" priority="6436" stopIfTrue="1"/>
  </conditionalFormatting>
  <conditionalFormatting sqref="E64">
    <cfRule type="duplicateValues" dxfId="5013" priority="6435" stopIfTrue="1"/>
  </conditionalFormatting>
  <conditionalFormatting sqref="E64">
    <cfRule type="duplicateValues" dxfId="5012" priority="6432" stopIfTrue="1"/>
  </conditionalFormatting>
  <conditionalFormatting sqref="E64">
    <cfRule type="duplicateValues" dxfId="5011" priority="6431" stopIfTrue="1"/>
  </conditionalFormatting>
  <conditionalFormatting sqref="E64">
    <cfRule type="duplicateValues" dxfId="5010" priority="6430" stopIfTrue="1"/>
  </conditionalFormatting>
  <conditionalFormatting sqref="E64">
    <cfRule type="duplicateValues" dxfId="5009" priority="6429" stopIfTrue="1"/>
  </conditionalFormatting>
  <conditionalFormatting sqref="E64">
    <cfRule type="duplicateValues" dxfId="5008" priority="6428" stopIfTrue="1"/>
  </conditionalFormatting>
  <conditionalFormatting sqref="E64">
    <cfRule type="duplicateValues" dxfId="5007" priority="6427" stopIfTrue="1"/>
  </conditionalFormatting>
  <conditionalFormatting sqref="E64">
    <cfRule type="duplicateValues" dxfId="5006" priority="6426" stopIfTrue="1"/>
  </conditionalFormatting>
  <conditionalFormatting sqref="E64">
    <cfRule type="duplicateValues" dxfId="5005" priority="6425" stopIfTrue="1"/>
  </conditionalFormatting>
  <conditionalFormatting sqref="E82">
    <cfRule type="duplicateValues" dxfId="5004" priority="5731" stopIfTrue="1"/>
  </conditionalFormatting>
  <conditionalFormatting sqref="E82">
    <cfRule type="duplicateValues" dxfId="5003" priority="5730" stopIfTrue="1"/>
  </conditionalFormatting>
  <conditionalFormatting sqref="E82">
    <cfRule type="duplicateValues" dxfId="5002" priority="5729" stopIfTrue="1"/>
  </conditionalFormatting>
  <conditionalFormatting sqref="E82">
    <cfRule type="duplicateValues" dxfId="5001" priority="5728" stopIfTrue="1"/>
  </conditionalFormatting>
  <conditionalFormatting sqref="E82">
    <cfRule type="duplicateValues" dxfId="5000" priority="5727" stopIfTrue="1"/>
  </conditionalFormatting>
  <conditionalFormatting sqref="E82">
    <cfRule type="duplicateValues" dxfId="4999" priority="5726" stopIfTrue="1"/>
  </conditionalFormatting>
  <conditionalFormatting sqref="E82">
    <cfRule type="duplicateValues" dxfId="4998" priority="5725" stopIfTrue="1"/>
  </conditionalFormatting>
  <conditionalFormatting sqref="E82">
    <cfRule type="duplicateValues" dxfId="4997" priority="5724" stopIfTrue="1"/>
  </conditionalFormatting>
  <conditionalFormatting sqref="E82">
    <cfRule type="duplicateValues" dxfId="4996" priority="5723" stopIfTrue="1"/>
  </conditionalFormatting>
  <conditionalFormatting sqref="E82">
    <cfRule type="duplicateValues" dxfId="4995" priority="5722" stopIfTrue="1"/>
  </conditionalFormatting>
  <conditionalFormatting sqref="E82">
    <cfRule type="duplicateValues" dxfId="4994" priority="5721" stopIfTrue="1"/>
  </conditionalFormatting>
  <conditionalFormatting sqref="E82">
    <cfRule type="duplicateValues" dxfId="4993" priority="5720" stopIfTrue="1"/>
  </conditionalFormatting>
  <conditionalFormatting sqref="E82">
    <cfRule type="duplicateValues" dxfId="4992" priority="5719" stopIfTrue="1"/>
  </conditionalFormatting>
  <conditionalFormatting sqref="E82">
    <cfRule type="duplicateValues" dxfId="4991" priority="5718" stopIfTrue="1"/>
  </conditionalFormatting>
  <conditionalFormatting sqref="E82">
    <cfRule type="duplicateValues" dxfId="4990" priority="5717" stopIfTrue="1"/>
  </conditionalFormatting>
  <conditionalFormatting sqref="E82">
    <cfRule type="duplicateValues" dxfId="4989" priority="5716" stopIfTrue="1"/>
  </conditionalFormatting>
  <conditionalFormatting sqref="E82">
    <cfRule type="duplicateValues" dxfId="4988" priority="5715" stopIfTrue="1"/>
  </conditionalFormatting>
  <conditionalFormatting sqref="E82">
    <cfRule type="duplicateValues" dxfId="4987" priority="5714" stopIfTrue="1"/>
  </conditionalFormatting>
  <conditionalFormatting sqref="E82">
    <cfRule type="duplicateValues" dxfId="4986" priority="5713" stopIfTrue="1"/>
  </conditionalFormatting>
  <conditionalFormatting sqref="E82">
    <cfRule type="duplicateValues" dxfId="4985" priority="5712" stopIfTrue="1"/>
  </conditionalFormatting>
  <conditionalFormatting sqref="E82">
    <cfRule type="duplicateValues" dxfId="4984" priority="5711" stopIfTrue="1"/>
  </conditionalFormatting>
  <conditionalFormatting sqref="E82">
    <cfRule type="duplicateValues" dxfId="4983" priority="5710" stopIfTrue="1"/>
  </conditionalFormatting>
  <conditionalFormatting sqref="E82">
    <cfRule type="duplicateValues" dxfId="4982" priority="5709" stopIfTrue="1"/>
  </conditionalFormatting>
  <conditionalFormatting sqref="E82">
    <cfRule type="duplicateValues" dxfId="4981" priority="5708" stopIfTrue="1"/>
  </conditionalFormatting>
  <conditionalFormatting sqref="E82">
    <cfRule type="duplicateValues" dxfId="4980" priority="5707" stopIfTrue="1"/>
  </conditionalFormatting>
  <conditionalFormatting sqref="E82">
    <cfRule type="duplicateValues" dxfId="4979" priority="5706" stopIfTrue="1"/>
  </conditionalFormatting>
  <conditionalFormatting sqref="E82">
    <cfRule type="duplicateValues" dxfId="4978" priority="5705" stopIfTrue="1"/>
  </conditionalFormatting>
  <conditionalFormatting sqref="E82">
    <cfRule type="duplicateValues" dxfId="4977" priority="5704" stopIfTrue="1"/>
  </conditionalFormatting>
  <conditionalFormatting sqref="E82">
    <cfRule type="duplicateValues" dxfId="4976" priority="5703" stopIfTrue="1"/>
  </conditionalFormatting>
  <conditionalFormatting sqref="E82">
    <cfRule type="duplicateValues" dxfId="4975" priority="5702" stopIfTrue="1"/>
  </conditionalFormatting>
  <conditionalFormatting sqref="E82">
    <cfRule type="duplicateValues" dxfId="4974" priority="5701" stopIfTrue="1"/>
  </conditionalFormatting>
  <conditionalFormatting sqref="E82">
    <cfRule type="duplicateValues" dxfId="4973" priority="5700" stopIfTrue="1"/>
  </conditionalFormatting>
  <conditionalFormatting sqref="E82">
    <cfRule type="duplicateValues" dxfId="4972" priority="5699" stopIfTrue="1"/>
  </conditionalFormatting>
  <conditionalFormatting sqref="E82">
    <cfRule type="duplicateValues" dxfId="4971" priority="5698" stopIfTrue="1"/>
  </conditionalFormatting>
  <conditionalFormatting sqref="E82">
    <cfRule type="duplicateValues" dxfId="4970" priority="5697" stopIfTrue="1"/>
  </conditionalFormatting>
  <conditionalFormatting sqref="E82">
    <cfRule type="duplicateValues" dxfId="4969" priority="5696" stopIfTrue="1"/>
  </conditionalFormatting>
  <conditionalFormatting sqref="E82">
    <cfRule type="duplicateValues" dxfId="4968" priority="5695" stopIfTrue="1"/>
  </conditionalFormatting>
  <conditionalFormatting sqref="E82">
    <cfRule type="duplicateValues" dxfId="4967" priority="5694" stopIfTrue="1"/>
  </conditionalFormatting>
  <conditionalFormatting sqref="E82">
    <cfRule type="duplicateValues" dxfId="4966" priority="5693" stopIfTrue="1"/>
  </conditionalFormatting>
  <conditionalFormatting sqref="E82">
    <cfRule type="duplicateValues" dxfId="4965" priority="5692" stopIfTrue="1"/>
  </conditionalFormatting>
  <conditionalFormatting sqref="E82">
    <cfRule type="duplicateValues" dxfId="4964" priority="5691" stopIfTrue="1"/>
  </conditionalFormatting>
  <conditionalFormatting sqref="E82">
    <cfRule type="duplicateValues" dxfId="4963" priority="5690" stopIfTrue="1"/>
  </conditionalFormatting>
  <conditionalFormatting sqref="E82">
    <cfRule type="duplicateValues" dxfId="4962" priority="5689" stopIfTrue="1"/>
  </conditionalFormatting>
  <conditionalFormatting sqref="E83">
    <cfRule type="duplicateValues" dxfId="4961" priority="5688" stopIfTrue="1"/>
  </conditionalFormatting>
  <conditionalFormatting sqref="E83">
    <cfRule type="duplicateValues" dxfId="4960" priority="5687" stopIfTrue="1"/>
  </conditionalFormatting>
  <conditionalFormatting sqref="E83">
    <cfRule type="duplicateValues" dxfId="4959" priority="5686" stopIfTrue="1"/>
  </conditionalFormatting>
  <conditionalFormatting sqref="E83">
    <cfRule type="duplicateValues" dxfId="4958" priority="5685" stopIfTrue="1"/>
  </conditionalFormatting>
  <conditionalFormatting sqref="E83">
    <cfRule type="duplicateValues" dxfId="4957" priority="5684" stopIfTrue="1"/>
  </conditionalFormatting>
  <conditionalFormatting sqref="E83">
    <cfRule type="duplicateValues" dxfId="4956" priority="5683" stopIfTrue="1"/>
  </conditionalFormatting>
  <conditionalFormatting sqref="E83">
    <cfRule type="duplicateValues" dxfId="4955" priority="5682" stopIfTrue="1"/>
  </conditionalFormatting>
  <conditionalFormatting sqref="E83">
    <cfRule type="duplicateValues" dxfId="4954" priority="5681" stopIfTrue="1"/>
  </conditionalFormatting>
  <conditionalFormatting sqref="E83">
    <cfRule type="duplicateValues" dxfId="4953" priority="5680" stopIfTrue="1"/>
  </conditionalFormatting>
  <conditionalFormatting sqref="E83">
    <cfRule type="duplicateValues" dxfId="4952" priority="5679" stopIfTrue="1"/>
  </conditionalFormatting>
  <conditionalFormatting sqref="E83">
    <cfRule type="duplicateValues" dxfId="4951" priority="5678" stopIfTrue="1"/>
  </conditionalFormatting>
  <conditionalFormatting sqref="E83">
    <cfRule type="duplicateValues" dxfId="4950" priority="5677" stopIfTrue="1"/>
  </conditionalFormatting>
  <conditionalFormatting sqref="E83">
    <cfRule type="duplicateValues" dxfId="4949" priority="5676" stopIfTrue="1"/>
  </conditionalFormatting>
  <conditionalFormatting sqref="E83">
    <cfRule type="duplicateValues" dxfId="4948" priority="5675" stopIfTrue="1"/>
  </conditionalFormatting>
  <conditionalFormatting sqref="E83">
    <cfRule type="duplicateValues" dxfId="4947" priority="5674" stopIfTrue="1"/>
  </conditionalFormatting>
  <conditionalFormatting sqref="E83">
    <cfRule type="duplicateValues" dxfId="4946" priority="5673" stopIfTrue="1"/>
  </conditionalFormatting>
  <conditionalFormatting sqref="E83">
    <cfRule type="duplicateValues" dxfId="4945" priority="5672" stopIfTrue="1"/>
  </conditionalFormatting>
  <conditionalFormatting sqref="E83">
    <cfRule type="duplicateValues" dxfId="4944" priority="5671" stopIfTrue="1"/>
  </conditionalFormatting>
  <conditionalFormatting sqref="E83">
    <cfRule type="duplicateValues" dxfId="4943" priority="5670" stopIfTrue="1"/>
  </conditionalFormatting>
  <conditionalFormatting sqref="E83">
    <cfRule type="duplicateValues" dxfId="4942" priority="5669" stopIfTrue="1"/>
  </conditionalFormatting>
  <conditionalFormatting sqref="E83">
    <cfRule type="duplicateValues" dxfId="4941" priority="5668" stopIfTrue="1"/>
  </conditionalFormatting>
  <conditionalFormatting sqref="E83">
    <cfRule type="duplicateValues" dxfId="4940" priority="5667" stopIfTrue="1"/>
  </conditionalFormatting>
  <conditionalFormatting sqref="E83">
    <cfRule type="duplicateValues" dxfId="4939" priority="5666" stopIfTrue="1"/>
  </conditionalFormatting>
  <conditionalFormatting sqref="E83">
    <cfRule type="duplicateValues" dxfId="4938" priority="5665" stopIfTrue="1"/>
  </conditionalFormatting>
  <conditionalFormatting sqref="E83">
    <cfRule type="duplicateValues" dxfId="4937" priority="5664" stopIfTrue="1"/>
  </conditionalFormatting>
  <conditionalFormatting sqref="E83">
    <cfRule type="duplicateValues" dxfId="4936" priority="5663" stopIfTrue="1"/>
  </conditionalFormatting>
  <conditionalFormatting sqref="E83">
    <cfRule type="duplicateValues" dxfId="4935" priority="5662" stopIfTrue="1"/>
  </conditionalFormatting>
  <conditionalFormatting sqref="E83">
    <cfRule type="duplicateValues" dxfId="4934" priority="5661" stopIfTrue="1"/>
  </conditionalFormatting>
  <conditionalFormatting sqref="E83">
    <cfRule type="duplicateValues" dxfId="4933" priority="5660" stopIfTrue="1"/>
  </conditionalFormatting>
  <conditionalFormatting sqref="E83">
    <cfRule type="duplicateValues" dxfId="4932" priority="5659" stopIfTrue="1"/>
  </conditionalFormatting>
  <conditionalFormatting sqref="E83">
    <cfRule type="duplicateValues" dxfId="4931" priority="5658" stopIfTrue="1"/>
  </conditionalFormatting>
  <conditionalFormatting sqref="E83">
    <cfRule type="duplicateValues" dxfId="4930" priority="5657" stopIfTrue="1"/>
  </conditionalFormatting>
  <conditionalFormatting sqref="E83">
    <cfRule type="duplicateValues" dxfId="4929" priority="5656" stopIfTrue="1"/>
  </conditionalFormatting>
  <conditionalFormatting sqref="E83">
    <cfRule type="duplicateValues" dxfId="4928" priority="5655" stopIfTrue="1"/>
  </conditionalFormatting>
  <conditionalFormatting sqref="E83">
    <cfRule type="duplicateValues" dxfId="4927" priority="5654" stopIfTrue="1"/>
  </conditionalFormatting>
  <conditionalFormatting sqref="E83">
    <cfRule type="duplicateValues" dxfId="4926" priority="5653" stopIfTrue="1"/>
  </conditionalFormatting>
  <conditionalFormatting sqref="E82">
    <cfRule type="duplicateValues" dxfId="4925" priority="5589" stopIfTrue="1"/>
  </conditionalFormatting>
  <conditionalFormatting sqref="E82">
    <cfRule type="duplicateValues" dxfId="4924" priority="5588" stopIfTrue="1"/>
  </conditionalFormatting>
  <conditionalFormatting sqref="E82">
    <cfRule type="duplicateValues" dxfId="4923" priority="5587" stopIfTrue="1"/>
  </conditionalFormatting>
  <conditionalFormatting sqref="E82">
    <cfRule type="duplicateValues" dxfId="4922" priority="5586" stopIfTrue="1"/>
  </conditionalFormatting>
  <conditionalFormatting sqref="E82">
    <cfRule type="duplicateValues" dxfId="4921" priority="5585" stopIfTrue="1"/>
  </conditionalFormatting>
  <conditionalFormatting sqref="E82">
    <cfRule type="duplicateValues" dxfId="4920" priority="5584" stopIfTrue="1"/>
  </conditionalFormatting>
  <conditionalFormatting sqref="E82">
    <cfRule type="duplicateValues" dxfId="4919" priority="5583" stopIfTrue="1"/>
  </conditionalFormatting>
  <conditionalFormatting sqref="E82">
    <cfRule type="duplicateValues" dxfId="4918" priority="5582" stopIfTrue="1"/>
  </conditionalFormatting>
  <conditionalFormatting sqref="E82">
    <cfRule type="duplicateValues" dxfId="4917" priority="5581" stopIfTrue="1"/>
  </conditionalFormatting>
  <conditionalFormatting sqref="E82">
    <cfRule type="duplicateValues" dxfId="4916" priority="5580" stopIfTrue="1"/>
  </conditionalFormatting>
  <conditionalFormatting sqref="E82">
    <cfRule type="duplicateValues" dxfId="4915" priority="5579" stopIfTrue="1"/>
  </conditionalFormatting>
  <conditionalFormatting sqref="E82">
    <cfRule type="duplicateValues" dxfId="4914" priority="5578" stopIfTrue="1"/>
  </conditionalFormatting>
  <conditionalFormatting sqref="E82">
    <cfRule type="duplicateValues" dxfId="4913" priority="5577" stopIfTrue="1"/>
  </conditionalFormatting>
  <conditionalFormatting sqref="E82">
    <cfRule type="duplicateValues" dxfId="4912" priority="5576" stopIfTrue="1"/>
  </conditionalFormatting>
  <conditionalFormatting sqref="E82">
    <cfRule type="duplicateValues" dxfId="4911" priority="5575" stopIfTrue="1"/>
  </conditionalFormatting>
  <conditionalFormatting sqref="E82">
    <cfRule type="duplicateValues" dxfId="4910" priority="5574" stopIfTrue="1"/>
  </conditionalFormatting>
  <conditionalFormatting sqref="E82">
    <cfRule type="duplicateValues" dxfId="4909" priority="5573" stopIfTrue="1"/>
  </conditionalFormatting>
  <conditionalFormatting sqref="E82">
    <cfRule type="duplicateValues" dxfId="4908" priority="5572" stopIfTrue="1"/>
  </conditionalFormatting>
  <conditionalFormatting sqref="E82">
    <cfRule type="duplicateValues" dxfId="4907" priority="5571" stopIfTrue="1"/>
  </conditionalFormatting>
  <conditionalFormatting sqref="E82">
    <cfRule type="duplicateValues" dxfId="4906" priority="5570" stopIfTrue="1"/>
  </conditionalFormatting>
  <conditionalFormatting sqref="E82">
    <cfRule type="duplicateValues" dxfId="4905" priority="5569" stopIfTrue="1"/>
  </conditionalFormatting>
  <conditionalFormatting sqref="E82">
    <cfRule type="duplicateValues" dxfId="4904" priority="5568" stopIfTrue="1"/>
  </conditionalFormatting>
  <conditionalFormatting sqref="E82">
    <cfRule type="duplicateValues" dxfId="4903" priority="5567" stopIfTrue="1"/>
  </conditionalFormatting>
  <conditionalFormatting sqref="E82">
    <cfRule type="duplicateValues" dxfId="4902" priority="5566" stopIfTrue="1"/>
  </conditionalFormatting>
  <conditionalFormatting sqref="E82">
    <cfRule type="duplicateValues" dxfId="4901" priority="5565" stopIfTrue="1"/>
  </conditionalFormatting>
  <conditionalFormatting sqref="E82">
    <cfRule type="duplicateValues" dxfId="4900" priority="5564" stopIfTrue="1"/>
  </conditionalFormatting>
  <conditionalFormatting sqref="E82">
    <cfRule type="duplicateValues" dxfId="4899" priority="5563" stopIfTrue="1"/>
  </conditionalFormatting>
  <conditionalFormatting sqref="E82">
    <cfRule type="duplicateValues" dxfId="4898" priority="5562" stopIfTrue="1"/>
  </conditionalFormatting>
  <conditionalFormatting sqref="E82">
    <cfRule type="duplicateValues" dxfId="4897" priority="5561" stopIfTrue="1"/>
  </conditionalFormatting>
  <conditionalFormatting sqref="E82">
    <cfRule type="duplicateValues" dxfId="4896" priority="5560" stopIfTrue="1"/>
  </conditionalFormatting>
  <conditionalFormatting sqref="E82">
    <cfRule type="duplicateValues" dxfId="4895" priority="5559" stopIfTrue="1"/>
  </conditionalFormatting>
  <conditionalFormatting sqref="E82">
    <cfRule type="duplicateValues" dxfId="4894" priority="5558" stopIfTrue="1"/>
  </conditionalFormatting>
  <conditionalFormatting sqref="E82">
    <cfRule type="duplicateValues" dxfId="4893" priority="5557" stopIfTrue="1"/>
  </conditionalFormatting>
  <conditionalFormatting sqref="E82">
    <cfRule type="duplicateValues" dxfId="4892" priority="5556" stopIfTrue="1"/>
  </conditionalFormatting>
  <conditionalFormatting sqref="E82">
    <cfRule type="duplicateValues" dxfId="4891" priority="5555" stopIfTrue="1"/>
  </conditionalFormatting>
  <conditionalFormatting sqref="E82">
    <cfRule type="duplicateValues" dxfId="4890" priority="5554" stopIfTrue="1"/>
  </conditionalFormatting>
  <conditionalFormatting sqref="E83">
    <cfRule type="duplicateValues" dxfId="4889" priority="5490" stopIfTrue="1"/>
  </conditionalFormatting>
  <conditionalFormatting sqref="E83">
    <cfRule type="duplicateValues" dxfId="4888" priority="5489" stopIfTrue="1"/>
  </conditionalFormatting>
  <conditionalFormatting sqref="E83">
    <cfRule type="duplicateValues" dxfId="4887" priority="5488" stopIfTrue="1"/>
  </conditionalFormatting>
  <conditionalFormatting sqref="E83">
    <cfRule type="duplicateValues" dxfId="4886" priority="5487" stopIfTrue="1"/>
  </conditionalFormatting>
  <conditionalFormatting sqref="E83">
    <cfRule type="duplicateValues" dxfId="4885" priority="5486" stopIfTrue="1"/>
  </conditionalFormatting>
  <conditionalFormatting sqref="E83">
    <cfRule type="duplicateValues" dxfId="4884" priority="5485" stopIfTrue="1"/>
  </conditionalFormatting>
  <conditionalFormatting sqref="E83">
    <cfRule type="duplicateValues" dxfId="4883" priority="5484" stopIfTrue="1"/>
  </conditionalFormatting>
  <conditionalFormatting sqref="E83">
    <cfRule type="duplicateValues" dxfId="4882" priority="5483" stopIfTrue="1"/>
  </conditionalFormatting>
  <conditionalFormatting sqref="E83">
    <cfRule type="duplicateValues" dxfId="4881" priority="5482" stopIfTrue="1"/>
  </conditionalFormatting>
  <conditionalFormatting sqref="E83">
    <cfRule type="duplicateValues" dxfId="4880" priority="5481" stopIfTrue="1"/>
  </conditionalFormatting>
  <conditionalFormatting sqref="E83">
    <cfRule type="duplicateValues" dxfId="4879" priority="5480" stopIfTrue="1"/>
  </conditionalFormatting>
  <conditionalFormatting sqref="E83">
    <cfRule type="duplicateValues" dxfId="4878" priority="5479" stopIfTrue="1"/>
  </conditionalFormatting>
  <conditionalFormatting sqref="E83">
    <cfRule type="duplicateValues" dxfId="4877" priority="5478" stopIfTrue="1"/>
  </conditionalFormatting>
  <conditionalFormatting sqref="E83">
    <cfRule type="duplicateValues" dxfId="4876" priority="5477" stopIfTrue="1"/>
  </conditionalFormatting>
  <conditionalFormatting sqref="E83">
    <cfRule type="duplicateValues" dxfId="4875" priority="5476" stopIfTrue="1"/>
  </conditionalFormatting>
  <conditionalFormatting sqref="E83">
    <cfRule type="duplicateValues" dxfId="4874" priority="5475" stopIfTrue="1"/>
  </conditionalFormatting>
  <conditionalFormatting sqref="E83">
    <cfRule type="duplicateValues" dxfId="4873" priority="5474" stopIfTrue="1"/>
  </conditionalFormatting>
  <conditionalFormatting sqref="E83">
    <cfRule type="duplicateValues" dxfId="4872" priority="5473" stopIfTrue="1"/>
  </conditionalFormatting>
  <conditionalFormatting sqref="E83">
    <cfRule type="duplicateValues" dxfId="4871" priority="5472" stopIfTrue="1"/>
  </conditionalFormatting>
  <conditionalFormatting sqref="E83">
    <cfRule type="duplicateValues" dxfId="4870" priority="5471" stopIfTrue="1"/>
  </conditionalFormatting>
  <conditionalFormatting sqref="E83">
    <cfRule type="duplicateValues" dxfId="4869" priority="5470" stopIfTrue="1"/>
  </conditionalFormatting>
  <conditionalFormatting sqref="E83">
    <cfRule type="duplicateValues" dxfId="4868" priority="5469" stopIfTrue="1"/>
  </conditionalFormatting>
  <conditionalFormatting sqref="E83">
    <cfRule type="duplicateValues" dxfId="4867" priority="5468" stopIfTrue="1"/>
  </conditionalFormatting>
  <conditionalFormatting sqref="E83">
    <cfRule type="duplicateValues" dxfId="4866" priority="5467" stopIfTrue="1"/>
  </conditionalFormatting>
  <conditionalFormatting sqref="E83">
    <cfRule type="duplicateValues" dxfId="4865" priority="5466" stopIfTrue="1"/>
  </conditionalFormatting>
  <conditionalFormatting sqref="E83">
    <cfRule type="duplicateValues" dxfId="4864" priority="5465" stopIfTrue="1"/>
  </conditionalFormatting>
  <conditionalFormatting sqref="E83">
    <cfRule type="duplicateValues" dxfId="4863" priority="5464" stopIfTrue="1"/>
  </conditionalFormatting>
  <conditionalFormatting sqref="E83">
    <cfRule type="duplicateValues" dxfId="4862" priority="5463" stopIfTrue="1"/>
  </conditionalFormatting>
  <conditionalFormatting sqref="E83">
    <cfRule type="duplicateValues" dxfId="4861" priority="5462" stopIfTrue="1"/>
  </conditionalFormatting>
  <conditionalFormatting sqref="E83">
    <cfRule type="duplicateValues" dxfId="4860" priority="5461" stopIfTrue="1"/>
  </conditionalFormatting>
  <conditionalFormatting sqref="E83">
    <cfRule type="duplicateValues" dxfId="4859" priority="5460" stopIfTrue="1"/>
  </conditionalFormatting>
  <conditionalFormatting sqref="E83">
    <cfRule type="duplicateValues" dxfId="4858" priority="5459" stopIfTrue="1"/>
  </conditionalFormatting>
  <conditionalFormatting sqref="E83">
    <cfRule type="duplicateValues" dxfId="4857" priority="5458" stopIfTrue="1"/>
  </conditionalFormatting>
  <conditionalFormatting sqref="E83">
    <cfRule type="duplicateValues" dxfId="4856" priority="5457" stopIfTrue="1"/>
  </conditionalFormatting>
  <conditionalFormatting sqref="E83">
    <cfRule type="duplicateValues" dxfId="4855" priority="5456" stopIfTrue="1"/>
  </conditionalFormatting>
  <conditionalFormatting sqref="E83">
    <cfRule type="duplicateValues" dxfId="4854" priority="5455" stopIfTrue="1"/>
  </conditionalFormatting>
  <conditionalFormatting sqref="E75 E77:E80">
    <cfRule type="duplicateValues" dxfId="4853" priority="5328" stopIfTrue="1"/>
  </conditionalFormatting>
  <conditionalFormatting sqref="E75 E77:E80">
    <cfRule type="duplicateValues" dxfId="4852" priority="5327" stopIfTrue="1"/>
  </conditionalFormatting>
  <conditionalFormatting sqref="E75 E77:E80">
    <cfRule type="duplicateValues" dxfId="4851" priority="5326" stopIfTrue="1"/>
  </conditionalFormatting>
  <conditionalFormatting sqref="E75 E77:E80">
    <cfRule type="duplicateValues" dxfId="4850" priority="5325" stopIfTrue="1"/>
  </conditionalFormatting>
  <conditionalFormatting sqref="E75 E77:E80">
    <cfRule type="duplicateValues" dxfId="4849" priority="5324" stopIfTrue="1"/>
  </conditionalFormatting>
  <conditionalFormatting sqref="E75 E77:E80">
    <cfRule type="duplicateValues" dxfId="4848" priority="5323" stopIfTrue="1"/>
  </conditionalFormatting>
  <conditionalFormatting sqref="E75 E77:E80">
    <cfRule type="duplicateValues" dxfId="4847" priority="5322" stopIfTrue="1"/>
  </conditionalFormatting>
  <conditionalFormatting sqref="E75 E77:E80">
    <cfRule type="duplicateValues" dxfId="4846" priority="5321" stopIfTrue="1"/>
  </conditionalFormatting>
  <conditionalFormatting sqref="E75 E77:E80">
    <cfRule type="duplicateValues" dxfId="4845" priority="5320" stopIfTrue="1"/>
  </conditionalFormatting>
  <conditionalFormatting sqref="E75 E77:E80">
    <cfRule type="duplicateValues" dxfId="4844" priority="5319" stopIfTrue="1"/>
  </conditionalFormatting>
  <conditionalFormatting sqref="E75 E77:E80">
    <cfRule type="duplicateValues" dxfId="4843" priority="5318" stopIfTrue="1"/>
  </conditionalFormatting>
  <conditionalFormatting sqref="E75 E77:E80">
    <cfRule type="duplicateValues" dxfId="4842" priority="5317" stopIfTrue="1"/>
  </conditionalFormatting>
  <conditionalFormatting sqref="E75 E77:E80">
    <cfRule type="duplicateValues" dxfId="4841" priority="5316" stopIfTrue="1"/>
  </conditionalFormatting>
  <conditionalFormatting sqref="E75 E77:E80">
    <cfRule type="duplicateValues" dxfId="4840" priority="5315" stopIfTrue="1"/>
  </conditionalFormatting>
  <conditionalFormatting sqref="E75 E77:E80">
    <cfRule type="duplicateValues" dxfId="4839" priority="5314" stopIfTrue="1"/>
  </conditionalFormatting>
  <conditionalFormatting sqref="E75 E77:E80">
    <cfRule type="duplicateValues" dxfId="4838" priority="5313" stopIfTrue="1"/>
  </conditionalFormatting>
  <conditionalFormatting sqref="E75 E77:E80">
    <cfRule type="duplicateValues" dxfId="4837" priority="5312" stopIfTrue="1"/>
  </conditionalFormatting>
  <conditionalFormatting sqref="E75 E77:E80">
    <cfRule type="duplicateValues" dxfId="4836" priority="5311" stopIfTrue="1"/>
  </conditionalFormatting>
  <conditionalFormatting sqref="E75 E77:E80">
    <cfRule type="duplicateValues" dxfId="4835" priority="5310" stopIfTrue="1"/>
  </conditionalFormatting>
  <conditionalFormatting sqref="E75 E77:E80">
    <cfRule type="duplicateValues" dxfId="4834" priority="5309" stopIfTrue="1"/>
  </conditionalFormatting>
  <conditionalFormatting sqref="E75 E77:E80">
    <cfRule type="duplicateValues" dxfId="4833" priority="5308" stopIfTrue="1"/>
  </conditionalFormatting>
  <conditionalFormatting sqref="E75 E77:E80">
    <cfRule type="duplicateValues" dxfId="4832" priority="5307" stopIfTrue="1"/>
  </conditionalFormatting>
  <conditionalFormatting sqref="E75 E77:E80">
    <cfRule type="duplicateValues" dxfId="4831" priority="5306" stopIfTrue="1"/>
  </conditionalFormatting>
  <conditionalFormatting sqref="E75 E77:E80">
    <cfRule type="duplicateValues" dxfId="4830" priority="5305" stopIfTrue="1"/>
  </conditionalFormatting>
  <conditionalFormatting sqref="E75 E77:E80">
    <cfRule type="duplicateValues" dxfId="4829" priority="5304"/>
  </conditionalFormatting>
  <conditionalFormatting sqref="E75 E77:E80">
    <cfRule type="duplicateValues" dxfId="4828" priority="5303"/>
  </conditionalFormatting>
  <conditionalFormatting sqref="E75 E77:E80">
    <cfRule type="duplicateValues" dxfId="4827" priority="5302"/>
  </conditionalFormatting>
  <conditionalFormatting sqref="E75 E77:E80">
    <cfRule type="duplicateValues" dxfId="4826" priority="5301"/>
  </conditionalFormatting>
  <conditionalFormatting sqref="E75 E77:E80">
    <cfRule type="duplicateValues" dxfId="4825" priority="5300"/>
  </conditionalFormatting>
  <conditionalFormatting sqref="E75 E77:E80">
    <cfRule type="duplicateValues" dxfId="4824" priority="5299"/>
  </conditionalFormatting>
  <conditionalFormatting sqref="E75 E77:E80">
    <cfRule type="duplicateValues" dxfId="4823" priority="5298"/>
  </conditionalFormatting>
  <conditionalFormatting sqref="E75 E77:E80">
    <cfRule type="duplicateValues" dxfId="4822" priority="5297"/>
  </conditionalFormatting>
  <conditionalFormatting sqref="E75 E77:E80">
    <cfRule type="duplicateValues" dxfId="4821" priority="5296"/>
  </conditionalFormatting>
  <conditionalFormatting sqref="E75 E77:E80">
    <cfRule type="duplicateValues" dxfId="4820" priority="5295"/>
  </conditionalFormatting>
  <conditionalFormatting sqref="E75 E77:E80">
    <cfRule type="duplicateValues" dxfId="4819" priority="5294"/>
  </conditionalFormatting>
  <conditionalFormatting sqref="E75 E77:E80">
    <cfRule type="duplicateValues" dxfId="4818" priority="5293"/>
  </conditionalFormatting>
  <conditionalFormatting sqref="E75 E77:E80">
    <cfRule type="duplicateValues" dxfId="4817" priority="5292"/>
  </conditionalFormatting>
  <conditionalFormatting sqref="E75 E77:E80">
    <cfRule type="duplicateValues" dxfId="4816" priority="5291"/>
  </conditionalFormatting>
  <conditionalFormatting sqref="E75 E77:E80">
    <cfRule type="duplicateValues" dxfId="4815" priority="5290"/>
  </conditionalFormatting>
  <conditionalFormatting sqref="E75 E77:E80">
    <cfRule type="duplicateValues" dxfId="4814" priority="5289"/>
  </conditionalFormatting>
  <conditionalFormatting sqref="E75 E77:E80">
    <cfRule type="duplicateValues" dxfId="4813" priority="5288"/>
  </conditionalFormatting>
  <conditionalFormatting sqref="E75 E77:E80">
    <cfRule type="duplicateValues" dxfId="4812" priority="5287"/>
  </conditionalFormatting>
  <conditionalFormatting sqref="E75 E77:E80">
    <cfRule type="duplicateValues" dxfId="4811" priority="5286"/>
  </conditionalFormatting>
  <conditionalFormatting sqref="E75 E77:E80">
    <cfRule type="duplicateValues" dxfId="4810" priority="5285"/>
  </conditionalFormatting>
  <conditionalFormatting sqref="E75 E77:E80">
    <cfRule type="duplicateValues" dxfId="4809" priority="5284"/>
  </conditionalFormatting>
  <conditionalFormatting sqref="E75 E77:E80">
    <cfRule type="duplicateValues" dxfId="4808" priority="5283"/>
  </conditionalFormatting>
  <conditionalFormatting sqref="E75 E77:E80">
    <cfRule type="duplicateValues" dxfId="4807" priority="5282"/>
  </conditionalFormatting>
  <conditionalFormatting sqref="E75 E77:E80">
    <cfRule type="duplicateValues" dxfId="4806" priority="5281"/>
  </conditionalFormatting>
  <conditionalFormatting sqref="E75 E77:E80">
    <cfRule type="duplicateValues" dxfId="4805" priority="5280"/>
  </conditionalFormatting>
  <conditionalFormatting sqref="E75 E77:E80">
    <cfRule type="duplicateValues" dxfId="4804" priority="5279"/>
  </conditionalFormatting>
  <conditionalFormatting sqref="E75 E77:E80">
    <cfRule type="duplicateValues" dxfId="4803" priority="5278"/>
  </conditionalFormatting>
  <conditionalFormatting sqref="E75 E77:E80">
    <cfRule type="duplicateValues" dxfId="4802" priority="5277"/>
  </conditionalFormatting>
  <conditionalFormatting sqref="E75 E77:E80">
    <cfRule type="duplicateValues" dxfId="4801" priority="5276"/>
  </conditionalFormatting>
  <conditionalFormatting sqref="E75 E77:E80">
    <cfRule type="duplicateValues" dxfId="4800" priority="5275"/>
  </conditionalFormatting>
  <conditionalFormatting sqref="E75 E77:E80">
    <cfRule type="duplicateValues" dxfId="4799" priority="5274"/>
  </conditionalFormatting>
  <conditionalFormatting sqref="E75 E77:E80">
    <cfRule type="duplicateValues" dxfId="4798" priority="5273"/>
  </conditionalFormatting>
  <conditionalFormatting sqref="E75 E77:E80">
    <cfRule type="duplicateValues" dxfId="4797" priority="5272"/>
  </conditionalFormatting>
  <conditionalFormatting sqref="E75 E77:E80">
    <cfRule type="duplicateValues" dxfId="4796" priority="5271"/>
  </conditionalFormatting>
  <conditionalFormatting sqref="E75 E77:E80">
    <cfRule type="duplicateValues" dxfId="4795" priority="5270"/>
  </conditionalFormatting>
  <conditionalFormatting sqref="E75 E77:E80">
    <cfRule type="duplicateValues" dxfId="4794" priority="5269"/>
  </conditionalFormatting>
  <conditionalFormatting sqref="E75 E77:E80">
    <cfRule type="duplicateValues" dxfId="4793" priority="5268"/>
  </conditionalFormatting>
  <conditionalFormatting sqref="E75 E77:E80">
    <cfRule type="duplicateValues" dxfId="4792" priority="5267"/>
  </conditionalFormatting>
  <conditionalFormatting sqref="E75 E77:E80">
    <cfRule type="duplicateValues" dxfId="4791" priority="5266"/>
  </conditionalFormatting>
  <conditionalFormatting sqref="E75 E77:E80">
    <cfRule type="duplicateValues" dxfId="4790" priority="5265"/>
  </conditionalFormatting>
  <conditionalFormatting sqref="E75 E77:E80">
    <cfRule type="duplicateValues" dxfId="4789" priority="5264"/>
  </conditionalFormatting>
  <conditionalFormatting sqref="E75 E77:E80">
    <cfRule type="duplicateValues" dxfId="4788" priority="5263"/>
  </conditionalFormatting>
  <conditionalFormatting sqref="E75 E77:E80">
    <cfRule type="duplicateValues" dxfId="4787" priority="5262"/>
  </conditionalFormatting>
  <conditionalFormatting sqref="E75 E77:E80">
    <cfRule type="duplicateValues" dxfId="4786" priority="5261"/>
  </conditionalFormatting>
  <conditionalFormatting sqref="E75 E77:E80">
    <cfRule type="duplicateValues" dxfId="4785" priority="5260"/>
  </conditionalFormatting>
  <conditionalFormatting sqref="E75 E77:E80">
    <cfRule type="duplicateValues" dxfId="4784" priority="5259"/>
  </conditionalFormatting>
  <conditionalFormatting sqref="E75 E77:E80">
    <cfRule type="duplicateValues" dxfId="4783" priority="5258"/>
  </conditionalFormatting>
  <conditionalFormatting sqref="E75 E77:E80">
    <cfRule type="duplicateValues" dxfId="4782" priority="5257"/>
  </conditionalFormatting>
  <conditionalFormatting sqref="E75 E77:E80">
    <cfRule type="duplicateValues" dxfId="4781" priority="5256"/>
  </conditionalFormatting>
  <conditionalFormatting sqref="E75 E77:E80">
    <cfRule type="duplicateValues" dxfId="4780" priority="5255"/>
  </conditionalFormatting>
  <conditionalFormatting sqref="E75 E77:E80">
    <cfRule type="duplicateValues" dxfId="4779" priority="5254"/>
  </conditionalFormatting>
  <conditionalFormatting sqref="E75 E77:E80">
    <cfRule type="duplicateValues" dxfId="4778" priority="5253"/>
  </conditionalFormatting>
  <conditionalFormatting sqref="E75 E77:E80">
    <cfRule type="duplicateValues" dxfId="4777" priority="5252"/>
  </conditionalFormatting>
  <conditionalFormatting sqref="E75 E77:E80">
    <cfRule type="duplicateValues" dxfId="4776" priority="5251"/>
  </conditionalFormatting>
  <conditionalFormatting sqref="E75 E77:E80">
    <cfRule type="duplicateValues" dxfId="4775" priority="5250"/>
  </conditionalFormatting>
  <conditionalFormatting sqref="E75 E77:E80">
    <cfRule type="duplicateValues" dxfId="4774" priority="5249"/>
  </conditionalFormatting>
  <conditionalFormatting sqref="E75 E77:E80">
    <cfRule type="duplicateValues" dxfId="4773" priority="5248"/>
  </conditionalFormatting>
  <conditionalFormatting sqref="E75 E77:E80">
    <cfRule type="duplicateValues" dxfId="4772" priority="5247"/>
  </conditionalFormatting>
  <conditionalFormatting sqref="E75 E77:E80">
    <cfRule type="duplicateValues" dxfId="4771" priority="5246"/>
  </conditionalFormatting>
  <conditionalFormatting sqref="E75 E77:E80">
    <cfRule type="duplicateValues" dxfId="4770" priority="5245"/>
  </conditionalFormatting>
  <conditionalFormatting sqref="E75 E77:E80">
    <cfRule type="duplicateValues" dxfId="4769" priority="5244"/>
  </conditionalFormatting>
  <conditionalFormatting sqref="E75 E77:E80">
    <cfRule type="duplicateValues" dxfId="4768" priority="5243"/>
  </conditionalFormatting>
  <conditionalFormatting sqref="E75 E77:E80">
    <cfRule type="duplicateValues" dxfId="4767" priority="5242"/>
  </conditionalFormatting>
  <conditionalFormatting sqref="E75 E77:E80">
    <cfRule type="duplicateValues" dxfId="4766" priority="5241"/>
  </conditionalFormatting>
  <conditionalFormatting sqref="E75 E77:E80">
    <cfRule type="duplicateValues" dxfId="4765" priority="5240"/>
  </conditionalFormatting>
  <conditionalFormatting sqref="E75 E77:E80">
    <cfRule type="duplicateValues" dxfId="4764" priority="5239"/>
  </conditionalFormatting>
  <conditionalFormatting sqref="E75 E77:E80">
    <cfRule type="duplicateValues" dxfId="4763" priority="5238"/>
  </conditionalFormatting>
  <conditionalFormatting sqref="E75 E77:E80">
    <cfRule type="duplicateValues" dxfId="4762" priority="5237"/>
  </conditionalFormatting>
  <conditionalFormatting sqref="E75 E77:E80">
    <cfRule type="duplicateValues" dxfId="4761" priority="5236"/>
  </conditionalFormatting>
  <conditionalFormatting sqref="E75 E77:E80">
    <cfRule type="duplicateValues" dxfId="4760" priority="5235"/>
  </conditionalFormatting>
  <conditionalFormatting sqref="E75 E77:E80">
    <cfRule type="duplicateValues" dxfId="4759" priority="5234"/>
  </conditionalFormatting>
  <conditionalFormatting sqref="E75 E77:E80">
    <cfRule type="duplicateValues" dxfId="4758" priority="5233"/>
  </conditionalFormatting>
  <conditionalFormatting sqref="E75 E77:E80">
    <cfRule type="duplicateValues" dxfId="4757" priority="5232"/>
  </conditionalFormatting>
  <conditionalFormatting sqref="E75 E77:E80">
    <cfRule type="duplicateValues" dxfId="4756" priority="5231"/>
  </conditionalFormatting>
  <conditionalFormatting sqref="E75 E77:E80">
    <cfRule type="duplicateValues" dxfId="4755" priority="5230"/>
  </conditionalFormatting>
  <conditionalFormatting sqref="E75 E77:E80">
    <cfRule type="duplicateValues" dxfId="4754" priority="5229"/>
  </conditionalFormatting>
  <conditionalFormatting sqref="E75 E77:E80">
    <cfRule type="duplicateValues" dxfId="4753" priority="5228"/>
  </conditionalFormatting>
  <conditionalFormatting sqref="E75 E77:E80">
    <cfRule type="duplicateValues" dxfId="4752" priority="5227"/>
  </conditionalFormatting>
  <conditionalFormatting sqref="E75 E77:E80">
    <cfRule type="duplicateValues" dxfId="4751" priority="5226"/>
  </conditionalFormatting>
  <conditionalFormatting sqref="E75 E77:E80">
    <cfRule type="duplicateValues" dxfId="4750" priority="5225"/>
  </conditionalFormatting>
  <conditionalFormatting sqref="E75 E77:E80">
    <cfRule type="duplicateValues" dxfId="4749" priority="5224"/>
  </conditionalFormatting>
  <conditionalFormatting sqref="E75 E77:E80">
    <cfRule type="duplicateValues" dxfId="4748" priority="5223"/>
  </conditionalFormatting>
  <conditionalFormatting sqref="E75 E77:E80">
    <cfRule type="duplicateValues" dxfId="4747" priority="5222"/>
  </conditionalFormatting>
  <conditionalFormatting sqref="E75 E77:E80">
    <cfRule type="duplicateValues" dxfId="4746" priority="5221"/>
  </conditionalFormatting>
  <conditionalFormatting sqref="E75 E77:E80">
    <cfRule type="duplicateValues" dxfId="4745" priority="5220"/>
  </conditionalFormatting>
  <conditionalFormatting sqref="E75 E77:E80">
    <cfRule type="duplicateValues" dxfId="4744" priority="5219"/>
  </conditionalFormatting>
  <conditionalFormatting sqref="E75 E77:E80">
    <cfRule type="duplicateValues" dxfId="4743" priority="5218"/>
  </conditionalFormatting>
  <conditionalFormatting sqref="E75 E77:E80">
    <cfRule type="duplicateValues" dxfId="4742" priority="5217"/>
  </conditionalFormatting>
  <conditionalFormatting sqref="E75 E77:E80">
    <cfRule type="duplicateValues" dxfId="4741" priority="5216"/>
  </conditionalFormatting>
  <conditionalFormatting sqref="E75 E77:E80">
    <cfRule type="duplicateValues" dxfId="4740" priority="5215"/>
  </conditionalFormatting>
  <conditionalFormatting sqref="E75 E77:E80">
    <cfRule type="duplicateValues" dxfId="4739" priority="5214"/>
  </conditionalFormatting>
  <conditionalFormatting sqref="E75 E77:E80">
    <cfRule type="duplicateValues" dxfId="4738" priority="5213"/>
  </conditionalFormatting>
  <conditionalFormatting sqref="E75 E77:E80">
    <cfRule type="duplicateValues" dxfId="4737" priority="5212"/>
  </conditionalFormatting>
  <conditionalFormatting sqref="E75 E77:E80">
    <cfRule type="duplicateValues" dxfId="4736" priority="5211"/>
  </conditionalFormatting>
  <conditionalFormatting sqref="E75 E77:E80">
    <cfRule type="duplicateValues" dxfId="4735" priority="5210"/>
  </conditionalFormatting>
  <conditionalFormatting sqref="E75 E77:E80">
    <cfRule type="duplicateValues" dxfId="4734" priority="5209"/>
  </conditionalFormatting>
  <conditionalFormatting sqref="E75 E77:E80">
    <cfRule type="duplicateValues" dxfId="4733" priority="5208"/>
  </conditionalFormatting>
  <conditionalFormatting sqref="E75 E77:E80">
    <cfRule type="duplicateValues" dxfId="4732" priority="5207"/>
  </conditionalFormatting>
  <conditionalFormatting sqref="E75 E77:E80">
    <cfRule type="duplicateValues" dxfId="4731" priority="5206"/>
  </conditionalFormatting>
  <conditionalFormatting sqref="E75 E77:E80">
    <cfRule type="duplicateValues" dxfId="4730" priority="5205"/>
  </conditionalFormatting>
  <conditionalFormatting sqref="E75 E77:E80">
    <cfRule type="duplicateValues" dxfId="4729" priority="5204"/>
  </conditionalFormatting>
  <conditionalFormatting sqref="E75 E77:E80">
    <cfRule type="duplicateValues" dxfId="4728" priority="5203"/>
  </conditionalFormatting>
  <conditionalFormatting sqref="E75 E77:E80">
    <cfRule type="duplicateValues" dxfId="4727" priority="5202"/>
  </conditionalFormatting>
  <conditionalFormatting sqref="E75 E77:E80">
    <cfRule type="duplicateValues" dxfId="4726" priority="5201"/>
  </conditionalFormatting>
  <conditionalFormatting sqref="E75 E77:E80">
    <cfRule type="duplicateValues" dxfId="4725" priority="5200"/>
  </conditionalFormatting>
  <conditionalFormatting sqref="E75 E77:E80">
    <cfRule type="duplicateValues" dxfId="4724" priority="5199"/>
  </conditionalFormatting>
  <conditionalFormatting sqref="E75 E77:E80">
    <cfRule type="duplicateValues" dxfId="4723" priority="5198"/>
  </conditionalFormatting>
  <conditionalFormatting sqref="E75 E77:E80">
    <cfRule type="duplicateValues" dxfId="4722" priority="5197"/>
  </conditionalFormatting>
  <conditionalFormatting sqref="E75 E77:E80">
    <cfRule type="duplicateValues" dxfId="4721" priority="5196"/>
  </conditionalFormatting>
  <conditionalFormatting sqref="E75 E77:E80">
    <cfRule type="duplicateValues" dxfId="4720" priority="5195"/>
  </conditionalFormatting>
  <conditionalFormatting sqref="E75 E77:E80">
    <cfRule type="duplicateValues" dxfId="4719" priority="5194"/>
  </conditionalFormatting>
  <conditionalFormatting sqref="E75 E77:E80">
    <cfRule type="duplicateValues" dxfId="4718" priority="5193"/>
  </conditionalFormatting>
  <conditionalFormatting sqref="E75 E77:E80">
    <cfRule type="duplicateValues" dxfId="4717" priority="5192"/>
  </conditionalFormatting>
  <conditionalFormatting sqref="E75 E77:E80">
    <cfRule type="duplicateValues" dxfId="4716" priority="5191"/>
  </conditionalFormatting>
  <conditionalFormatting sqref="E75 E77:E80">
    <cfRule type="duplicateValues" dxfId="4715" priority="5190"/>
  </conditionalFormatting>
  <conditionalFormatting sqref="E75 E77:E80">
    <cfRule type="duplicateValues" dxfId="4714" priority="5189"/>
  </conditionalFormatting>
  <conditionalFormatting sqref="E75 E77:E80">
    <cfRule type="duplicateValues" dxfId="4713" priority="5188"/>
  </conditionalFormatting>
  <conditionalFormatting sqref="E75 E77:E80">
    <cfRule type="duplicateValues" dxfId="4712" priority="5187"/>
  </conditionalFormatting>
  <conditionalFormatting sqref="E75 E77:E80">
    <cfRule type="duplicateValues" dxfId="4711" priority="5186"/>
  </conditionalFormatting>
  <conditionalFormatting sqref="E75 E77:E80">
    <cfRule type="duplicateValues" dxfId="4710" priority="5185"/>
  </conditionalFormatting>
  <conditionalFormatting sqref="E75 E77:E80">
    <cfRule type="duplicateValues" dxfId="4709" priority="5184"/>
  </conditionalFormatting>
  <conditionalFormatting sqref="E75 E77:E80">
    <cfRule type="duplicateValues" dxfId="4708" priority="5183"/>
  </conditionalFormatting>
  <conditionalFormatting sqref="E75 E77:E80">
    <cfRule type="duplicateValues" dxfId="4707" priority="5182"/>
  </conditionalFormatting>
  <conditionalFormatting sqref="E75 E77:E80">
    <cfRule type="duplicateValues" dxfId="4706" priority="5181"/>
  </conditionalFormatting>
  <conditionalFormatting sqref="E75 E77:E80">
    <cfRule type="duplicateValues" dxfId="4705" priority="5180"/>
  </conditionalFormatting>
  <conditionalFormatting sqref="E75 E77:E80">
    <cfRule type="duplicateValues" dxfId="4704" priority="5179"/>
  </conditionalFormatting>
  <conditionalFormatting sqref="E75 E77:E80">
    <cfRule type="duplicateValues" dxfId="4703" priority="5178"/>
  </conditionalFormatting>
  <conditionalFormatting sqref="E75 E77:E80">
    <cfRule type="duplicateValues" dxfId="4702" priority="5177"/>
  </conditionalFormatting>
  <conditionalFormatting sqref="E75 E77:E80">
    <cfRule type="duplicateValues" dxfId="4701" priority="5176"/>
  </conditionalFormatting>
  <conditionalFormatting sqref="E75 E77:E80">
    <cfRule type="duplicateValues" dxfId="4700" priority="5175"/>
  </conditionalFormatting>
  <conditionalFormatting sqref="E75 E77:E80">
    <cfRule type="duplicateValues" dxfId="4699" priority="5174"/>
  </conditionalFormatting>
  <conditionalFormatting sqref="E75 E77:E80">
    <cfRule type="duplicateValues" dxfId="4698" priority="5173"/>
  </conditionalFormatting>
  <conditionalFormatting sqref="E75 E77:E80">
    <cfRule type="duplicateValues" dxfId="4697" priority="5172"/>
  </conditionalFormatting>
  <conditionalFormatting sqref="E75 E77:E80">
    <cfRule type="duplicateValues" dxfId="4696" priority="5171"/>
  </conditionalFormatting>
  <conditionalFormatting sqref="E75 E77:E80">
    <cfRule type="duplicateValues" dxfId="4695" priority="5170"/>
  </conditionalFormatting>
  <conditionalFormatting sqref="E75 E77:E80">
    <cfRule type="duplicateValues" dxfId="4694" priority="5169"/>
  </conditionalFormatting>
  <conditionalFormatting sqref="E75 E77:E80">
    <cfRule type="duplicateValues" dxfId="4693" priority="5168"/>
  </conditionalFormatting>
  <conditionalFormatting sqref="E75 E77:E80">
    <cfRule type="duplicateValues" dxfId="4692" priority="5167"/>
  </conditionalFormatting>
  <conditionalFormatting sqref="E75 E77:E80">
    <cfRule type="duplicateValues" dxfId="4691" priority="5166"/>
  </conditionalFormatting>
  <conditionalFormatting sqref="E75 E77:E80">
    <cfRule type="duplicateValues" dxfId="4690" priority="5165"/>
  </conditionalFormatting>
  <conditionalFormatting sqref="E75 E77:E80">
    <cfRule type="duplicateValues" dxfId="4689" priority="5164"/>
  </conditionalFormatting>
  <conditionalFormatting sqref="E75 E77:E80">
    <cfRule type="duplicateValues" dxfId="4688" priority="5163"/>
  </conditionalFormatting>
  <conditionalFormatting sqref="E75 E77:E80">
    <cfRule type="duplicateValues" dxfId="4687" priority="5162"/>
  </conditionalFormatting>
  <conditionalFormatting sqref="E75 E77:E80">
    <cfRule type="duplicateValues" dxfId="4686" priority="5161"/>
  </conditionalFormatting>
  <conditionalFormatting sqref="E75 E77:E80">
    <cfRule type="duplicateValues" dxfId="4685" priority="5160"/>
  </conditionalFormatting>
  <conditionalFormatting sqref="E75 E77:E80">
    <cfRule type="duplicateValues" dxfId="4684" priority="5159"/>
  </conditionalFormatting>
  <conditionalFormatting sqref="E75 E77:E80">
    <cfRule type="duplicateValues" dxfId="4683" priority="5158"/>
  </conditionalFormatting>
  <conditionalFormatting sqref="E75 E77:E80">
    <cfRule type="duplicateValues" dxfId="4682" priority="5157"/>
  </conditionalFormatting>
  <conditionalFormatting sqref="E75 E77:E80">
    <cfRule type="duplicateValues" dxfId="4681" priority="5156"/>
  </conditionalFormatting>
  <conditionalFormatting sqref="E75 E77:E80">
    <cfRule type="duplicateValues" dxfId="4680" priority="5155"/>
  </conditionalFormatting>
  <conditionalFormatting sqref="E75 E77:E80">
    <cfRule type="duplicateValues" dxfId="4679" priority="5154"/>
  </conditionalFormatting>
  <conditionalFormatting sqref="E75 E77:E80">
    <cfRule type="duplicateValues" dxfId="4678" priority="5153"/>
  </conditionalFormatting>
  <conditionalFormatting sqref="E75 E77:E80">
    <cfRule type="duplicateValues" dxfId="4677" priority="5152"/>
  </conditionalFormatting>
  <conditionalFormatting sqref="E75 E77:E80">
    <cfRule type="duplicateValues" dxfId="4676" priority="5151"/>
  </conditionalFormatting>
  <conditionalFormatting sqref="E75 E77:E80">
    <cfRule type="duplicateValues" dxfId="4675" priority="5150"/>
  </conditionalFormatting>
  <conditionalFormatting sqref="E75 E77:E80">
    <cfRule type="duplicateValues" dxfId="4674" priority="5149"/>
  </conditionalFormatting>
  <conditionalFormatting sqref="E75 E77:E80">
    <cfRule type="duplicateValues" dxfId="4673" priority="5148"/>
  </conditionalFormatting>
  <conditionalFormatting sqref="E75 E77:E80">
    <cfRule type="duplicateValues" dxfId="4672" priority="5147"/>
  </conditionalFormatting>
  <conditionalFormatting sqref="E75 E77:E80">
    <cfRule type="duplicateValues" dxfId="4671" priority="5146"/>
  </conditionalFormatting>
  <conditionalFormatting sqref="E75 E77:E80">
    <cfRule type="duplicateValues" dxfId="4670" priority="5145"/>
  </conditionalFormatting>
  <conditionalFormatting sqref="E75 E77:E80">
    <cfRule type="duplicateValues" dxfId="4669" priority="5144"/>
  </conditionalFormatting>
  <conditionalFormatting sqref="E75 E77:E80">
    <cfRule type="duplicateValues" dxfId="4668" priority="5143"/>
  </conditionalFormatting>
  <conditionalFormatting sqref="E75 E77:E80">
    <cfRule type="duplicateValues" dxfId="4667" priority="5142"/>
  </conditionalFormatting>
  <conditionalFormatting sqref="E75 E77:E80">
    <cfRule type="duplicateValues" dxfId="4666" priority="5141"/>
  </conditionalFormatting>
  <conditionalFormatting sqref="E75 E77:E80">
    <cfRule type="duplicateValues" dxfId="4665" priority="5140"/>
  </conditionalFormatting>
  <conditionalFormatting sqref="E75 E77:E80">
    <cfRule type="duplicateValues" dxfId="4664" priority="5139"/>
  </conditionalFormatting>
  <conditionalFormatting sqref="E75 E77:E80">
    <cfRule type="duplicateValues" dxfId="4663" priority="5138"/>
  </conditionalFormatting>
  <conditionalFormatting sqref="E75 E77:E80">
    <cfRule type="duplicateValues" dxfId="4662" priority="5137"/>
  </conditionalFormatting>
  <conditionalFormatting sqref="E75 E77:E80">
    <cfRule type="duplicateValues" dxfId="4661" priority="5136"/>
  </conditionalFormatting>
  <conditionalFormatting sqref="E75 E77:E80">
    <cfRule type="duplicateValues" dxfId="4660" priority="5135"/>
  </conditionalFormatting>
  <conditionalFormatting sqref="E75 E77:E80">
    <cfRule type="duplicateValues" dxfId="4659" priority="5134"/>
  </conditionalFormatting>
  <conditionalFormatting sqref="E75 E77:E80">
    <cfRule type="duplicateValues" dxfId="4658" priority="5133"/>
  </conditionalFormatting>
  <conditionalFormatting sqref="E75 E77:E80">
    <cfRule type="duplicateValues" dxfId="4657" priority="5132"/>
  </conditionalFormatting>
  <conditionalFormatting sqref="E75 E77:E80">
    <cfRule type="duplicateValues" dxfId="4656" priority="5131"/>
  </conditionalFormatting>
  <conditionalFormatting sqref="E75 E77:E80">
    <cfRule type="duplicateValues" dxfId="4655" priority="5130"/>
  </conditionalFormatting>
  <conditionalFormatting sqref="E75 E77:E80">
    <cfRule type="duplicateValues" dxfId="4654" priority="5129"/>
  </conditionalFormatting>
  <conditionalFormatting sqref="E75 E77:E80">
    <cfRule type="duplicateValues" dxfId="4653" priority="5128"/>
  </conditionalFormatting>
  <conditionalFormatting sqref="E75 E77:E80">
    <cfRule type="duplicateValues" dxfId="4652" priority="5127"/>
  </conditionalFormatting>
  <conditionalFormatting sqref="E75 E77:E80">
    <cfRule type="duplicateValues" dxfId="4651" priority="5126"/>
  </conditionalFormatting>
  <conditionalFormatting sqref="E75 E77:E80">
    <cfRule type="duplicateValues" dxfId="4650" priority="5125"/>
  </conditionalFormatting>
  <conditionalFormatting sqref="E75 E77:E80">
    <cfRule type="duplicateValues" dxfId="4649" priority="5124"/>
  </conditionalFormatting>
  <conditionalFormatting sqref="E75 E77:E80">
    <cfRule type="duplicateValues" dxfId="4648" priority="5123"/>
  </conditionalFormatting>
  <conditionalFormatting sqref="E75 E77:E80">
    <cfRule type="duplicateValues" dxfId="4647" priority="5122"/>
  </conditionalFormatting>
  <conditionalFormatting sqref="E75 E77:E80">
    <cfRule type="duplicateValues" dxfId="4646" priority="5121"/>
  </conditionalFormatting>
  <conditionalFormatting sqref="E75 E77:E80">
    <cfRule type="duplicateValues" dxfId="4645" priority="5120"/>
  </conditionalFormatting>
  <conditionalFormatting sqref="E75 E77:E80">
    <cfRule type="duplicateValues" dxfId="4644" priority="5119"/>
  </conditionalFormatting>
  <conditionalFormatting sqref="E75 E77:E80">
    <cfRule type="duplicateValues" dxfId="4643" priority="5118"/>
  </conditionalFormatting>
  <conditionalFormatting sqref="E75 E77:E80">
    <cfRule type="duplicateValues" dxfId="4642" priority="5117"/>
  </conditionalFormatting>
  <conditionalFormatting sqref="E75 E77:E80">
    <cfRule type="duplicateValues" dxfId="4641" priority="5116"/>
  </conditionalFormatting>
  <conditionalFormatting sqref="E75 E77:E80">
    <cfRule type="duplicateValues" dxfId="4640" priority="5115"/>
  </conditionalFormatting>
  <conditionalFormatting sqref="E75 E77:E80">
    <cfRule type="duplicateValues" dxfId="4639" priority="5114"/>
  </conditionalFormatting>
  <conditionalFormatting sqref="E75 E77:E80">
    <cfRule type="duplicateValues" dxfId="4638" priority="5113"/>
  </conditionalFormatting>
  <conditionalFormatting sqref="E75 E77:E80">
    <cfRule type="duplicateValues" dxfId="4637" priority="5112"/>
  </conditionalFormatting>
  <conditionalFormatting sqref="E75 E77:E80">
    <cfRule type="duplicateValues" dxfId="4636" priority="5111"/>
  </conditionalFormatting>
  <conditionalFormatting sqref="E75 E77:E80">
    <cfRule type="duplicateValues" dxfId="4635" priority="5110"/>
  </conditionalFormatting>
  <conditionalFormatting sqref="E75 E77:E80">
    <cfRule type="duplicateValues" dxfId="4634" priority="5109"/>
  </conditionalFormatting>
  <conditionalFormatting sqref="E75 E77:E80">
    <cfRule type="duplicateValues" dxfId="4633" priority="5108"/>
  </conditionalFormatting>
  <conditionalFormatting sqref="E75 E77:E80">
    <cfRule type="duplicateValues" dxfId="4632" priority="5107"/>
  </conditionalFormatting>
  <conditionalFormatting sqref="E75 E77:E80">
    <cfRule type="duplicateValues" dxfId="4631" priority="5106"/>
  </conditionalFormatting>
  <conditionalFormatting sqref="E75 E77:E80">
    <cfRule type="duplicateValues" dxfId="4630" priority="5105"/>
  </conditionalFormatting>
  <conditionalFormatting sqref="E75 E77:E80">
    <cfRule type="duplicateValues" dxfId="4629" priority="5104"/>
  </conditionalFormatting>
  <conditionalFormatting sqref="E75 E77:E80">
    <cfRule type="duplicateValues" dxfId="4628" priority="5103"/>
  </conditionalFormatting>
  <conditionalFormatting sqref="E75 E77:E80">
    <cfRule type="duplicateValues" dxfId="4627" priority="5102"/>
  </conditionalFormatting>
  <conditionalFormatting sqref="E75 E77:E80">
    <cfRule type="duplicateValues" dxfId="4626" priority="5101"/>
  </conditionalFormatting>
  <conditionalFormatting sqref="E75 E77:E80">
    <cfRule type="duplicateValues" dxfId="4625" priority="5100"/>
  </conditionalFormatting>
  <conditionalFormatting sqref="E75 E77:E80">
    <cfRule type="duplicateValues" dxfId="4624" priority="5099"/>
  </conditionalFormatting>
  <conditionalFormatting sqref="E75 E77:E80">
    <cfRule type="duplicateValues" dxfId="4623" priority="5098"/>
  </conditionalFormatting>
  <conditionalFormatting sqref="E75 E77:E80">
    <cfRule type="duplicateValues" dxfId="4622" priority="5097"/>
  </conditionalFormatting>
  <conditionalFormatting sqref="E75 E77:E80">
    <cfRule type="duplicateValues" dxfId="4621" priority="5096"/>
  </conditionalFormatting>
  <conditionalFormatting sqref="E75 E77:E80">
    <cfRule type="duplicateValues" dxfId="4620" priority="5095"/>
  </conditionalFormatting>
  <conditionalFormatting sqref="E75 E77:E80">
    <cfRule type="duplicateValues" dxfId="4619" priority="5094"/>
  </conditionalFormatting>
  <conditionalFormatting sqref="E75 E77:E80">
    <cfRule type="duplicateValues" dxfId="4618" priority="5093"/>
  </conditionalFormatting>
  <conditionalFormatting sqref="E75 E77:E80">
    <cfRule type="duplicateValues" dxfId="4617" priority="5092"/>
  </conditionalFormatting>
  <conditionalFormatting sqref="E75 E77:E80">
    <cfRule type="duplicateValues" dxfId="4616" priority="5091"/>
  </conditionalFormatting>
  <conditionalFormatting sqref="E75 E77:E80">
    <cfRule type="duplicateValues" dxfId="4615" priority="5090"/>
  </conditionalFormatting>
  <conditionalFormatting sqref="E75 E77:E80">
    <cfRule type="duplicateValues" dxfId="4614" priority="5089"/>
  </conditionalFormatting>
  <conditionalFormatting sqref="E75 E77:E80">
    <cfRule type="duplicateValues" dxfId="4613" priority="5088"/>
  </conditionalFormatting>
  <conditionalFormatting sqref="E75 E77:E80">
    <cfRule type="duplicateValues" dxfId="4612" priority="5087"/>
  </conditionalFormatting>
  <conditionalFormatting sqref="E75 E77:E80">
    <cfRule type="duplicateValues" dxfId="4611" priority="5086"/>
  </conditionalFormatting>
  <conditionalFormatting sqref="E75 E77:E80">
    <cfRule type="duplicateValues" dxfId="4610" priority="5085"/>
  </conditionalFormatting>
  <conditionalFormatting sqref="E75 E77:E80">
    <cfRule type="duplicateValues" dxfId="4609" priority="5084"/>
  </conditionalFormatting>
  <conditionalFormatting sqref="E75 E77:E80">
    <cfRule type="duplicateValues" dxfId="4608" priority="5083"/>
  </conditionalFormatting>
  <conditionalFormatting sqref="E75 E77:E80">
    <cfRule type="duplicateValues" dxfId="4607" priority="5082"/>
  </conditionalFormatting>
  <conditionalFormatting sqref="E75 E77:E80">
    <cfRule type="duplicateValues" dxfId="4606" priority="5081"/>
  </conditionalFormatting>
  <conditionalFormatting sqref="E75 E77:E80">
    <cfRule type="duplicateValues" dxfId="4605" priority="5080"/>
  </conditionalFormatting>
  <conditionalFormatting sqref="E75 E77:E80">
    <cfRule type="duplicateValues" dxfId="4604" priority="5079"/>
  </conditionalFormatting>
  <conditionalFormatting sqref="E75 E77:E80">
    <cfRule type="duplicateValues" dxfId="4603" priority="5078"/>
  </conditionalFormatting>
  <conditionalFormatting sqref="E75 E77:E80">
    <cfRule type="duplicateValues" dxfId="4602" priority="5077"/>
  </conditionalFormatting>
  <conditionalFormatting sqref="E75 E77:E80">
    <cfRule type="duplicateValues" dxfId="4601" priority="5076"/>
  </conditionalFormatting>
  <conditionalFormatting sqref="E75 E77:E80">
    <cfRule type="duplicateValues" dxfId="4600" priority="5075"/>
  </conditionalFormatting>
  <conditionalFormatting sqref="E75 E77:E80">
    <cfRule type="duplicateValues" dxfId="4599" priority="5074"/>
  </conditionalFormatting>
  <conditionalFormatting sqref="E75 E77:E80">
    <cfRule type="duplicateValues" dxfId="4598" priority="5073"/>
  </conditionalFormatting>
  <conditionalFormatting sqref="E75 E77:E80">
    <cfRule type="duplicateValues" dxfId="4597" priority="5072"/>
  </conditionalFormatting>
  <conditionalFormatting sqref="E75 E77:E80">
    <cfRule type="duplicateValues" dxfId="4596" priority="5071"/>
  </conditionalFormatting>
  <conditionalFormatting sqref="E75 E77:E80">
    <cfRule type="duplicateValues" dxfId="4595" priority="5070"/>
  </conditionalFormatting>
  <conditionalFormatting sqref="E75 E77:E80">
    <cfRule type="duplicateValues" dxfId="4594" priority="5069"/>
  </conditionalFormatting>
  <conditionalFormatting sqref="E75 E77:E80">
    <cfRule type="duplicateValues" dxfId="4593" priority="5068"/>
  </conditionalFormatting>
  <conditionalFormatting sqref="E75 E77:E80">
    <cfRule type="duplicateValues" dxfId="4592" priority="5067"/>
  </conditionalFormatting>
  <conditionalFormatting sqref="E75 E77:E80">
    <cfRule type="duplicateValues" dxfId="4591" priority="5066"/>
  </conditionalFormatting>
  <conditionalFormatting sqref="E75 E77:E80">
    <cfRule type="duplicateValues" dxfId="4590" priority="5065"/>
  </conditionalFormatting>
  <conditionalFormatting sqref="E75 E77:E80">
    <cfRule type="duplicateValues" dxfId="4589" priority="5064"/>
  </conditionalFormatting>
  <conditionalFormatting sqref="E75 E77:E80">
    <cfRule type="duplicateValues" dxfId="4588" priority="5063"/>
  </conditionalFormatting>
  <conditionalFormatting sqref="E75 E77:E80">
    <cfRule type="duplicateValues" dxfId="4587" priority="5062"/>
  </conditionalFormatting>
  <conditionalFormatting sqref="E75 E77:E80">
    <cfRule type="duplicateValues" dxfId="4586" priority="5061"/>
  </conditionalFormatting>
  <conditionalFormatting sqref="E75 E77:E80">
    <cfRule type="duplicateValues" dxfId="4585" priority="5060"/>
  </conditionalFormatting>
  <conditionalFormatting sqref="E75 E77:E80">
    <cfRule type="duplicateValues" dxfId="4584" priority="5059"/>
  </conditionalFormatting>
  <conditionalFormatting sqref="E75 E77:E80">
    <cfRule type="duplicateValues" dxfId="4583" priority="5058"/>
  </conditionalFormatting>
  <conditionalFormatting sqref="E75 E77:E80">
    <cfRule type="duplicateValues" dxfId="4582" priority="5057"/>
  </conditionalFormatting>
  <conditionalFormatting sqref="E75 E77:E80">
    <cfRule type="duplicateValues" dxfId="4581" priority="5056"/>
  </conditionalFormatting>
  <conditionalFormatting sqref="E75 E77:E80">
    <cfRule type="duplicateValues" dxfId="4580" priority="5055"/>
  </conditionalFormatting>
  <conditionalFormatting sqref="E75 E77:E80">
    <cfRule type="duplicateValues" dxfId="4579" priority="5054"/>
  </conditionalFormatting>
  <conditionalFormatting sqref="E75 E77:E80">
    <cfRule type="duplicateValues" dxfId="4578" priority="5053"/>
  </conditionalFormatting>
  <conditionalFormatting sqref="E75 E77:E80">
    <cfRule type="duplicateValues" dxfId="4577" priority="5052"/>
  </conditionalFormatting>
  <conditionalFormatting sqref="E75 E77:E80">
    <cfRule type="duplicateValues" dxfId="4576" priority="5051"/>
  </conditionalFormatting>
  <conditionalFormatting sqref="E75 E77:E80">
    <cfRule type="duplicateValues" dxfId="4575" priority="5050"/>
  </conditionalFormatting>
  <conditionalFormatting sqref="E75 E77:E80">
    <cfRule type="duplicateValues" dxfId="4574" priority="5049"/>
  </conditionalFormatting>
  <conditionalFormatting sqref="E75 E77:E80">
    <cfRule type="duplicateValues" dxfId="4573" priority="5048"/>
  </conditionalFormatting>
  <conditionalFormatting sqref="E75 E77:E80">
    <cfRule type="duplicateValues" dxfId="4572" priority="5047"/>
  </conditionalFormatting>
  <conditionalFormatting sqref="E75 E77:E80">
    <cfRule type="duplicateValues" dxfId="4571" priority="5046"/>
  </conditionalFormatting>
  <conditionalFormatting sqref="E75 E77:E80">
    <cfRule type="duplicateValues" dxfId="4570" priority="5045"/>
  </conditionalFormatting>
  <conditionalFormatting sqref="E75 E77:E80">
    <cfRule type="duplicateValues" dxfId="4569" priority="5044"/>
  </conditionalFormatting>
  <conditionalFormatting sqref="E75 E77:E80">
    <cfRule type="duplicateValues" dxfId="4568" priority="5043"/>
  </conditionalFormatting>
  <conditionalFormatting sqref="E75 E77:E80">
    <cfRule type="duplicateValues" dxfId="4567" priority="5042"/>
  </conditionalFormatting>
  <conditionalFormatting sqref="E75 E77:E80">
    <cfRule type="duplicateValues" dxfId="4566" priority="5041"/>
  </conditionalFormatting>
  <conditionalFormatting sqref="E75 E77:E80">
    <cfRule type="duplicateValues" dxfId="4565" priority="5040"/>
  </conditionalFormatting>
  <conditionalFormatting sqref="E75 E77:E80">
    <cfRule type="duplicateValues" dxfId="4564" priority="5039"/>
  </conditionalFormatting>
  <conditionalFormatting sqref="E75 E77:E80">
    <cfRule type="duplicateValues" dxfId="4563" priority="5038"/>
  </conditionalFormatting>
  <conditionalFormatting sqref="E75 E77:E80">
    <cfRule type="duplicateValues" dxfId="4562" priority="5037"/>
  </conditionalFormatting>
  <conditionalFormatting sqref="E75 E77:E80">
    <cfRule type="duplicateValues" dxfId="4561" priority="5036"/>
  </conditionalFormatting>
  <conditionalFormatting sqref="E75 E77:E80">
    <cfRule type="duplicateValues" dxfId="4560" priority="5035"/>
  </conditionalFormatting>
  <conditionalFormatting sqref="E75 E77:E80">
    <cfRule type="duplicateValues" dxfId="4559" priority="5034"/>
  </conditionalFormatting>
  <conditionalFormatting sqref="E75 E77:E80">
    <cfRule type="duplicateValues" dxfId="4558" priority="5033"/>
  </conditionalFormatting>
  <conditionalFormatting sqref="E75 E77:E80">
    <cfRule type="duplicateValues" dxfId="4557" priority="5032"/>
  </conditionalFormatting>
  <conditionalFormatting sqref="E75 E77:E80">
    <cfRule type="duplicateValues" dxfId="4556" priority="5031"/>
  </conditionalFormatting>
  <conditionalFormatting sqref="E75 E77:E80">
    <cfRule type="duplicateValues" dxfId="4555" priority="5030"/>
  </conditionalFormatting>
  <conditionalFormatting sqref="E75 E77:E80">
    <cfRule type="duplicateValues" dxfId="4554" priority="5029"/>
  </conditionalFormatting>
  <conditionalFormatting sqref="E75 E77:E80">
    <cfRule type="duplicateValues" dxfId="4553" priority="5028"/>
  </conditionalFormatting>
  <conditionalFormatting sqref="E75 E77:E80">
    <cfRule type="duplicateValues" dxfId="4552" priority="5027"/>
  </conditionalFormatting>
  <conditionalFormatting sqref="E75 E77:E80">
    <cfRule type="duplicateValues" dxfId="4551" priority="5026"/>
  </conditionalFormatting>
  <conditionalFormatting sqref="E75 E77:E80">
    <cfRule type="duplicateValues" dxfId="4550" priority="5025"/>
  </conditionalFormatting>
  <conditionalFormatting sqref="E75 E77:E80">
    <cfRule type="duplicateValues" dxfId="4549" priority="5024"/>
  </conditionalFormatting>
  <conditionalFormatting sqref="E75 E77:E80">
    <cfRule type="duplicateValues" dxfId="4548" priority="5023"/>
  </conditionalFormatting>
  <conditionalFormatting sqref="E75 E77:E80">
    <cfRule type="duplicateValues" dxfId="4547" priority="5022"/>
  </conditionalFormatting>
  <conditionalFormatting sqref="E75 E77:E80">
    <cfRule type="duplicateValues" dxfId="4546" priority="5021"/>
  </conditionalFormatting>
  <conditionalFormatting sqref="E75 E77:E80">
    <cfRule type="duplicateValues" dxfId="4545" priority="5020"/>
  </conditionalFormatting>
  <conditionalFormatting sqref="E75 E77:E80">
    <cfRule type="duplicateValues" dxfId="4544" priority="5019"/>
  </conditionalFormatting>
  <conditionalFormatting sqref="E75 E77:E80">
    <cfRule type="duplicateValues" dxfId="4543" priority="5018"/>
  </conditionalFormatting>
  <conditionalFormatting sqref="E75 E77:E80">
    <cfRule type="duplicateValues" dxfId="4542" priority="5017"/>
  </conditionalFormatting>
  <conditionalFormatting sqref="E75 E77:E80">
    <cfRule type="duplicateValues" dxfId="4541" priority="5016"/>
  </conditionalFormatting>
  <conditionalFormatting sqref="E75 E77:E80">
    <cfRule type="duplicateValues" dxfId="4540" priority="5015"/>
  </conditionalFormatting>
  <conditionalFormatting sqref="E75 E77:E80">
    <cfRule type="duplicateValues" dxfId="4539" priority="5014"/>
  </conditionalFormatting>
  <conditionalFormatting sqref="E75 E77:E80">
    <cfRule type="duplicateValues" dxfId="4538" priority="5013"/>
  </conditionalFormatting>
  <conditionalFormatting sqref="E75 E77:E80">
    <cfRule type="duplicateValues" dxfId="4537" priority="5012"/>
  </conditionalFormatting>
  <conditionalFormatting sqref="E75 E77:E80">
    <cfRule type="duplicateValues" dxfId="4536" priority="5011"/>
  </conditionalFormatting>
  <conditionalFormatting sqref="E75 E77:E80">
    <cfRule type="duplicateValues" dxfId="4535" priority="5010"/>
  </conditionalFormatting>
  <conditionalFormatting sqref="E75 E77:E80">
    <cfRule type="duplicateValues" dxfId="4534" priority="5009"/>
  </conditionalFormatting>
  <conditionalFormatting sqref="E75 E77:E80">
    <cfRule type="duplicateValues" dxfId="4533" priority="5008"/>
  </conditionalFormatting>
  <conditionalFormatting sqref="E75 E77:E80">
    <cfRule type="duplicateValues" dxfId="4532" priority="5007"/>
  </conditionalFormatting>
  <conditionalFormatting sqref="E75 E77:E80">
    <cfRule type="duplicateValues" dxfId="4531" priority="5006"/>
  </conditionalFormatting>
  <conditionalFormatting sqref="E75 E77:E80">
    <cfRule type="duplicateValues" dxfId="4530" priority="5005"/>
  </conditionalFormatting>
  <conditionalFormatting sqref="E75 E77:E80">
    <cfRule type="duplicateValues" dxfId="4529" priority="5004"/>
  </conditionalFormatting>
  <conditionalFormatting sqref="E75 E77:E80">
    <cfRule type="duplicateValues" dxfId="4528" priority="5003"/>
  </conditionalFormatting>
  <conditionalFormatting sqref="E75 E77:E80">
    <cfRule type="duplicateValues" dxfId="4527" priority="5002"/>
  </conditionalFormatting>
  <conditionalFormatting sqref="E75 E77:E80">
    <cfRule type="duplicateValues" dxfId="4526" priority="5001"/>
  </conditionalFormatting>
  <conditionalFormatting sqref="E75 E77:E80">
    <cfRule type="duplicateValues" dxfId="4525" priority="5000"/>
  </conditionalFormatting>
  <conditionalFormatting sqref="E75 E77:E80">
    <cfRule type="duplicateValues" dxfId="4524" priority="4999"/>
  </conditionalFormatting>
  <conditionalFormatting sqref="E75 E77:E80">
    <cfRule type="duplicateValues" dxfId="4523" priority="4998"/>
  </conditionalFormatting>
  <conditionalFormatting sqref="E75 E77:E80">
    <cfRule type="duplicateValues" dxfId="4522" priority="4997"/>
  </conditionalFormatting>
  <conditionalFormatting sqref="E75 E77:E80">
    <cfRule type="duplicateValues" dxfId="4521" priority="4996"/>
  </conditionalFormatting>
  <conditionalFormatting sqref="E75 E77:E80">
    <cfRule type="duplicateValues" dxfId="4520" priority="4995"/>
  </conditionalFormatting>
  <conditionalFormatting sqref="E75 E77:E80">
    <cfRule type="duplicateValues" dxfId="4519" priority="4994"/>
  </conditionalFormatting>
  <conditionalFormatting sqref="E75 E77:E80">
    <cfRule type="duplicateValues" dxfId="4518" priority="4993"/>
  </conditionalFormatting>
  <conditionalFormatting sqref="E75 E77:E80">
    <cfRule type="duplicateValues" dxfId="4517" priority="4992"/>
  </conditionalFormatting>
  <conditionalFormatting sqref="E75 E77:E80">
    <cfRule type="duplicateValues" dxfId="4516" priority="4991"/>
  </conditionalFormatting>
  <conditionalFormatting sqref="E75 E77:E80">
    <cfRule type="duplicateValues" dxfId="4515" priority="4990"/>
  </conditionalFormatting>
  <conditionalFormatting sqref="E75 E77:E80">
    <cfRule type="duplicateValues" dxfId="4514" priority="4989"/>
  </conditionalFormatting>
  <conditionalFormatting sqref="E75 E77:E80">
    <cfRule type="duplicateValues" dxfId="4513" priority="4988"/>
  </conditionalFormatting>
  <conditionalFormatting sqref="E75 E77:E80">
    <cfRule type="duplicateValues" dxfId="4512" priority="4987"/>
  </conditionalFormatting>
  <conditionalFormatting sqref="E75 E77:E80">
    <cfRule type="duplicateValues" dxfId="4511" priority="4986"/>
  </conditionalFormatting>
  <conditionalFormatting sqref="E75 E77:E80">
    <cfRule type="duplicateValues" dxfId="4510" priority="4985"/>
  </conditionalFormatting>
  <conditionalFormatting sqref="E75 E77:E80">
    <cfRule type="duplicateValues" dxfId="4509" priority="4984"/>
  </conditionalFormatting>
  <conditionalFormatting sqref="E75 E77:E80">
    <cfRule type="duplicateValues" dxfId="4508" priority="4983"/>
  </conditionalFormatting>
  <conditionalFormatting sqref="E75 E77:E80">
    <cfRule type="duplicateValues" dxfId="4507" priority="4982"/>
  </conditionalFormatting>
  <conditionalFormatting sqref="E75 E77:E80">
    <cfRule type="duplicateValues" dxfId="4506" priority="4981"/>
  </conditionalFormatting>
  <conditionalFormatting sqref="E75 E77:E80">
    <cfRule type="duplicateValues" dxfId="4505" priority="4980"/>
  </conditionalFormatting>
  <conditionalFormatting sqref="E75 E77:E80">
    <cfRule type="duplicateValues" dxfId="4504" priority="4979"/>
  </conditionalFormatting>
  <conditionalFormatting sqref="E75 E77:E80">
    <cfRule type="duplicateValues" dxfId="4503" priority="4978"/>
  </conditionalFormatting>
  <conditionalFormatting sqref="E75 E77:E80">
    <cfRule type="duplicateValues" dxfId="4502" priority="4977"/>
  </conditionalFormatting>
  <conditionalFormatting sqref="E75 E77:E80">
    <cfRule type="duplicateValues" dxfId="4501" priority="4976"/>
  </conditionalFormatting>
  <conditionalFormatting sqref="E75 E77:E80">
    <cfRule type="duplicateValues" dxfId="4500" priority="4975"/>
  </conditionalFormatting>
  <conditionalFormatting sqref="E75 E77:E80">
    <cfRule type="duplicateValues" dxfId="4499" priority="4974"/>
  </conditionalFormatting>
  <conditionalFormatting sqref="E75 E77:E80">
    <cfRule type="duplicateValues" dxfId="4498" priority="4973"/>
  </conditionalFormatting>
  <conditionalFormatting sqref="E75 E77:E80">
    <cfRule type="duplicateValues" dxfId="4497" priority="4972"/>
  </conditionalFormatting>
  <conditionalFormatting sqref="E75 E77:E80">
    <cfRule type="duplicateValues" dxfId="4496" priority="4971"/>
  </conditionalFormatting>
  <conditionalFormatting sqref="E75 E77:E80">
    <cfRule type="duplicateValues" dxfId="4495" priority="4970"/>
  </conditionalFormatting>
  <conditionalFormatting sqref="E75 E77:E80">
    <cfRule type="duplicateValues" dxfId="4494" priority="4969"/>
  </conditionalFormatting>
  <conditionalFormatting sqref="E75 E77:E80">
    <cfRule type="duplicateValues" dxfId="4493" priority="4968"/>
  </conditionalFormatting>
  <conditionalFormatting sqref="E75 E77:E80">
    <cfRule type="duplicateValues" dxfId="4492" priority="4967"/>
  </conditionalFormatting>
  <conditionalFormatting sqref="E75 E77:E80">
    <cfRule type="duplicateValues" dxfId="4491" priority="4966"/>
  </conditionalFormatting>
  <conditionalFormatting sqref="E75 E77:E80">
    <cfRule type="duplicateValues" dxfId="4490" priority="4965"/>
  </conditionalFormatting>
  <conditionalFormatting sqref="E75 E77:E80">
    <cfRule type="duplicateValues" dxfId="4489" priority="4964"/>
  </conditionalFormatting>
  <conditionalFormatting sqref="E75 E77:E80">
    <cfRule type="duplicateValues" dxfId="4488" priority="4963"/>
  </conditionalFormatting>
  <conditionalFormatting sqref="E75 E77:E80">
    <cfRule type="duplicateValues" dxfId="4487" priority="4962"/>
  </conditionalFormatting>
  <conditionalFormatting sqref="E75 E77:E80">
    <cfRule type="duplicateValues" dxfId="4486" priority="4961"/>
  </conditionalFormatting>
  <conditionalFormatting sqref="E75 E77:E80">
    <cfRule type="duplicateValues" dxfId="4485" priority="4960"/>
  </conditionalFormatting>
  <conditionalFormatting sqref="E75 E77:E80">
    <cfRule type="duplicateValues" dxfId="4484" priority="4959"/>
  </conditionalFormatting>
  <conditionalFormatting sqref="E75 E77:E80">
    <cfRule type="duplicateValues" dxfId="4483" priority="4958"/>
  </conditionalFormatting>
  <conditionalFormatting sqref="E75 E77:E80">
    <cfRule type="duplicateValues" dxfId="4482" priority="4957"/>
  </conditionalFormatting>
  <conditionalFormatting sqref="E75 E77:E80">
    <cfRule type="duplicateValues" dxfId="4481" priority="4956"/>
  </conditionalFormatting>
  <conditionalFormatting sqref="E75 E77:E80">
    <cfRule type="duplicateValues" dxfId="4480" priority="4955"/>
  </conditionalFormatting>
  <conditionalFormatting sqref="E75 E77:E80">
    <cfRule type="duplicateValues" dxfId="4479" priority="4954"/>
  </conditionalFormatting>
  <conditionalFormatting sqref="E75 E77:E80">
    <cfRule type="duplicateValues" dxfId="4478" priority="4953"/>
  </conditionalFormatting>
  <conditionalFormatting sqref="E75 E77:E80">
    <cfRule type="duplicateValues" dxfId="4477" priority="4952"/>
  </conditionalFormatting>
  <conditionalFormatting sqref="E75 E77:E80">
    <cfRule type="duplicateValues" dxfId="4476" priority="4951"/>
  </conditionalFormatting>
  <conditionalFormatting sqref="E75 E77:E80">
    <cfRule type="duplicateValues" dxfId="4475" priority="4950"/>
  </conditionalFormatting>
  <conditionalFormatting sqref="E75 E77:E80">
    <cfRule type="duplicateValues" dxfId="4474" priority="4949"/>
  </conditionalFormatting>
  <conditionalFormatting sqref="E75 E77:E80">
    <cfRule type="duplicateValues" dxfId="4473" priority="4948"/>
  </conditionalFormatting>
  <conditionalFormatting sqref="E75 E77:E80">
    <cfRule type="duplicateValues" dxfId="4472" priority="4947"/>
  </conditionalFormatting>
  <conditionalFormatting sqref="E75 E77:E80">
    <cfRule type="duplicateValues" dxfId="4471" priority="4946"/>
  </conditionalFormatting>
  <conditionalFormatting sqref="E75 E77:E80">
    <cfRule type="duplicateValues" dxfId="4470" priority="4945"/>
  </conditionalFormatting>
  <conditionalFormatting sqref="E75 E77:E80">
    <cfRule type="duplicateValues" dxfId="4469" priority="4944"/>
  </conditionalFormatting>
  <conditionalFormatting sqref="E75 E77:E80">
    <cfRule type="duplicateValues" dxfId="4468" priority="4943"/>
  </conditionalFormatting>
  <conditionalFormatting sqref="E75 E77:E80">
    <cfRule type="duplicateValues" dxfId="4467" priority="4942"/>
  </conditionalFormatting>
  <conditionalFormatting sqref="E75 E77:E80">
    <cfRule type="duplicateValues" dxfId="4466" priority="4941"/>
  </conditionalFormatting>
  <conditionalFormatting sqref="E75 E77:E80">
    <cfRule type="duplicateValues" dxfId="4465" priority="4940"/>
  </conditionalFormatting>
  <conditionalFormatting sqref="E75 E77:E80">
    <cfRule type="duplicateValues" dxfId="4464" priority="4939"/>
  </conditionalFormatting>
  <conditionalFormatting sqref="E75 E77:E80">
    <cfRule type="duplicateValues" dxfId="4463" priority="4938"/>
  </conditionalFormatting>
  <conditionalFormatting sqref="E75 E77:E80">
    <cfRule type="duplicateValues" dxfId="4462" priority="4937"/>
  </conditionalFormatting>
  <conditionalFormatting sqref="E75 E77:E80">
    <cfRule type="duplicateValues" dxfId="4461" priority="4936"/>
  </conditionalFormatting>
  <conditionalFormatting sqref="E75 E77:E80">
    <cfRule type="duplicateValues" dxfId="4460" priority="4935"/>
  </conditionalFormatting>
  <conditionalFormatting sqref="E75 E77:E80">
    <cfRule type="duplicateValues" dxfId="4459" priority="4934"/>
  </conditionalFormatting>
  <conditionalFormatting sqref="E75 E77:E80">
    <cfRule type="duplicateValues" dxfId="4458" priority="4933"/>
  </conditionalFormatting>
  <conditionalFormatting sqref="E75 E77:E80">
    <cfRule type="duplicateValues" dxfId="4457" priority="4932"/>
  </conditionalFormatting>
  <conditionalFormatting sqref="E75 E77:E80">
    <cfRule type="duplicateValues" dxfId="4456" priority="4931"/>
  </conditionalFormatting>
  <conditionalFormatting sqref="E75 E77:E80">
    <cfRule type="duplicateValues" dxfId="4455" priority="4930"/>
  </conditionalFormatting>
  <conditionalFormatting sqref="E75 E77:E80">
    <cfRule type="duplicateValues" dxfId="4454" priority="4929"/>
  </conditionalFormatting>
  <conditionalFormatting sqref="E75 E77:E80">
    <cfRule type="duplicateValues" dxfId="4453" priority="4928"/>
  </conditionalFormatting>
  <conditionalFormatting sqref="E75 E77:E80">
    <cfRule type="duplicateValues" dxfId="4452" priority="4927"/>
  </conditionalFormatting>
  <conditionalFormatting sqref="E75 E77:E80">
    <cfRule type="duplicateValues" dxfId="4451" priority="4926"/>
  </conditionalFormatting>
  <conditionalFormatting sqref="E75 E77:E80">
    <cfRule type="duplicateValues" dxfId="4450" priority="4925"/>
  </conditionalFormatting>
  <conditionalFormatting sqref="E75 E77:E80">
    <cfRule type="duplicateValues" dxfId="4449" priority="4924"/>
  </conditionalFormatting>
  <conditionalFormatting sqref="E75 E77:E80">
    <cfRule type="duplicateValues" dxfId="4448" priority="4923"/>
  </conditionalFormatting>
  <conditionalFormatting sqref="E75 E77:E80">
    <cfRule type="duplicateValues" dxfId="4447" priority="4922"/>
  </conditionalFormatting>
  <conditionalFormatting sqref="E75 E77:E80">
    <cfRule type="duplicateValues" dxfId="4446" priority="4921"/>
  </conditionalFormatting>
  <conditionalFormatting sqref="E75 E77:E80">
    <cfRule type="duplicateValues" dxfId="4445" priority="4920"/>
  </conditionalFormatting>
  <conditionalFormatting sqref="E75 E77:E80">
    <cfRule type="duplicateValues" dxfId="4444" priority="4919"/>
  </conditionalFormatting>
  <conditionalFormatting sqref="E75 E77:E80">
    <cfRule type="duplicateValues" dxfId="4443" priority="4918"/>
  </conditionalFormatting>
  <conditionalFormatting sqref="E75 E77:E80">
    <cfRule type="duplicateValues" dxfId="4442" priority="4917"/>
  </conditionalFormatting>
  <conditionalFormatting sqref="E75 E77:E80">
    <cfRule type="duplicateValues" dxfId="4441" priority="4916"/>
  </conditionalFormatting>
  <conditionalFormatting sqref="E75 E77:E80">
    <cfRule type="duplicateValues" dxfId="4440" priority="4915"/>
  </conditionalFormatting>
  <conditionalFormatting sqref="E75 E77:E80">
    <cfRule type="duplicateValues" dxfId="4439" priority="4914"/>
  </conditionalFormatting>
  <conditionalFormatting sqref="E75 E77:E80">
    <cfRule type="duplicateValues" dxfId="4438" priority="4913"/>
  </conditionalFormatting>
  <conditionalFormatting sqref="E75 E77:E80">
    <cfRule type="duplicateValues" dxfId="4437" priority="4912"/>
  </conditionalFormatting>
  <conditionalFormatting sqref="E75 E77:E80">
    <cfRule type="duplicateValues" dxfId="4436" priority="4911"/>
  </conditionalFormatting>
  <conditionalFormatting sqref="E75 E77:E80">
    <cfRule type="duplicateValues" dxfId="4435" priority="4910"/>
  </conditionalFormatting>
  <conditionalFormatting sqref="E75 E77:E80">
    <cfRule type="duplicateValues" dxfId="4434" priority="4909"/>
  </conditionalFormatting>
  <conditionalFormatting sqref="E75 E77:E80">
    <cfRule type="duplicateValues" dxfId="4433" priority="4908"/>
  </conditionalFormatting>
  <conditionalFormatting sqref="E75 E77:E80">
    <cfRule type="duplicateValues" dxfId="4432" priority="4907"/>
  </conditionalFormatting>
  <conditionalFormatting sqref="E75 E77:E80">
    <cfRule type="duplicateValues" dxfId="4431" priority="4906"/>
  </conditionalFormatting>
  <conditionalFormatting sqref="E75 E77:E80">
    <cfRule type="duplicateValues" dxfId="4430" priority="4905"/>
  </conditionalFormatting>
  <conditionalFormatting sqref="E75 E77:E80">
    <cfRule type="duplicateValues" dxfId="4429" priority="4904"/>
  </conditionalFormatting>
  <conditionalFormatting sqref="E75 E77:E80">
    <cfRule type="duplicateValues" dxfId="4428" priority="4903"/>
  </conditionalFormatting>
  <conditionalFormatting sqref="E75 E77:E80">
    <cfRule type="duplicateValues" dxfId="4427" priority="4902"/>
  </conditionalFormatting>
  <conditionalFormatting sqref="E75 E77:E80">
    <cfRule type="duplicateValues" dxfId="4426" priority="4901"/>
  </conditionalFormatting>
  <conditionalFormatting sqref="E75 E77:E80">
    <cfRule type="duplicateValues" dxfId="4425" priority="4900"/>
  </conditionalFormatting>
  <conditionalFormatting sqref="E75 E77:E80">
    <cfRule type="duplicateValues" dxfId="4424" priority="4899"/>
  </conditionalFormatting>
  <conditionalFormatting sqref="E75 E77:E80">
    <cfRule type="duplicateValues" dxfId="4423" priority="4898"/>
  </conditionalFormatting>
  <conditionalFormatting sqref="E75 E77:E80">
    <cfRule type="duplicateValues" dxfId="4422" priority="4897"/>
  </conditionalFormatting>
  <conditionalFormatting sqref="E75 E77:E80">
    <cfRule type="duplicateValues" dxfId="4421" priority="4896"/>
  </conditionalFormatting>
  <conditionalFormatting sqref="E75 E77:E80">
    <cfRule type="duplicateValues" dxfId="4420" priority="4895"/>
  </conditionalFormatting>
  <conditionalFormatting sqref="E75 E77:E80">
    <cfRule type="duplicateValues" dxfId="4419" priority="4894"/>
  </conditionalFormatting>
  <conditionalFormatting sqref="E75 E77:E80">
    <cfRule type="duplicateValues" dxfId="4418" priority="4893"/>
  </conditionalFormatting>
  <conditionalFormatting sqref="E75 E77:E80">
    <cfRule type="duplicateValues" dxfId="4417" priority="4892"/>
  </conditionalFormatting>
  <conditionalFormatting sqref="E75 E77:E80">
    <cfRule type="duplicateValues" dxfId="4416" priority="4891"/>
  </conditionalFormatting>
  <conditionalFormatting sqref="E75 E77:E80">
    <cfRule type="duplicateValues" dxfId="4415" priority="4890"/>
  </conditionalFormatting>
  <conditionalFormatting sqref="E75 E77:E80">
    <cfRule type="duplicateValues" dxfId="4414" priority="4826" stopIfTrue="1"/>
  </conditionalFormatting>
  <conditionalFormatting sqref="E75 E77:E80">
    <cfRule type="duplicateValues" dxfId="4413" priority="4825" stopIfTrue="1"/>
  </conditionalFormatting>
  <conditionalFormatting sqref="E75 E77:E80">
    <cfRule type="duplicateValues" dxfId="4412" priority="4824" stopIfTrue="1"/>
  </conditionalFormatting>
  <conditionalFormatting sqref="E75 E77:E80">
    <cfRule type="duplicateValues" dxfId="4411" priority="4823" stopIfTrue="1"/>
  </conditionalFormatting>
  <conditionalFormatting sqref="E75 E77:E80">
    <cfRule type="duplicateValues" dxfId="4410" priority="4822" stopIfTrue="1"/>
  </conditionalFormatting>
  <conditionalFormatting sqref="E75 E77:E80">
    <cfRule type="duplicateValues" dxfId="4409" priority="4821" stopIfTrue="1"/>
  </conditionalFormatting>
  <conditionalFormatting sqref="E75 E77:E80">
    <cfRule type="duplicateValues" dxfId="4408" priority="4820" stopIfTrue="1"/>
  </conditionalFormatting>
  <conditionalFormatting sqref="E75 E77:E80">
    <cfRule type="duplicateValues" dxfId="4407" priority="4819" stopIfTrue="1"/>
  </conditionalFormatting>
  <conditionalFormatting sqref="E75 E77:E80">
    <cfRule type="duplicateValues" dxfId="4406" priority="4818" stopIfTrue="1"/>
  </conditionalFormatting>
  <conditionalFormatting sqref="E75 E77:E80">
    <cfRule type="duplicateValues" dxfId="4405" priority="4817" stopIfTrue="1"/>
  </conditionalFormatting>
  <conditionalFormatting sqref="E75 E77:E80">
    <cfRule type="duplicateValues" dxfId="4404" priority="4816" stopIfTrue="1"/>
  </conditionalFormatting>
  <conditionalFormatting sqref="E75 E77:E80">
    <cfRule type="duplicateValues" dxfId="4403" priority="4815" stopIfTrue="1"/>
  </conditionalFormatting>
  <conditionalFormatting sqref="E75 E77:E80">
    <cfRule type="duplicateValues" dxfId="4402" priority="4814" stopIfTrue="1"/>
  </conditionalFormatting>
  <conditionalFormatting sqref="E75 E77:E80">
    <cfRule type="duplicateValues" dxfId="4401" priority="4813" stopIfTrue="1"/>
  </conditionalFormatting>
  <conditionalFormatting sqref="E75 E77:E80">
    <cfRule type="duplicateValues" dxfId="4400" priority="4812" stopIfTrue="1"/>
  </conditionalFormatting>
  <conditionalFormatting sqref="E75 E77:E80">
    <cfRule type="duplicateValues" dxfId="4399" priority="4811" stopIfTrue="1"/>
  </conditionalFormatting>
  <conditionalFormatting sqref="E75 E77:E80">
    <cfRule type="duplicateValues" dxfId="4398" priority="4810" stopIfTrue="1"/>
  </conditionalFormatting>
  <conditionalFormatting sqref="E75 E77:E80">
    <cfRule type="duplicateValues" dxfId="4397" priority="4809" stopIfTrue="1"/>
  </conditionalFormatting>
  <conditionalFormatting sqref="E75 E77:E80">
    <cfRule type="duplicateValues" dxfId="4396" priority="4808" stopIfTrue="1"/>
  </conditionalFormatting>
  <conditionalFormatting sqref="E75 E77:E80">
    <cfRule type="duplicateValues" dxfId="4395" priority="4807" stopIfTrue="1"/>
  </conditionalFormatting>
  <conditionalFormatting sqref="E75 E77:E80">
    <cfRule type="duplicateValues" dxfId="4394" priority="4806" stopIfTrue="1"/>
  </conditionalFormatting>
  <conditionalFormatting sqref="E75 E77:E80">
    <cfRule type="duplicateValues" dxfId="4393" priority="4805" stopIfTrue="1"/>
  </conditionalFormatting>
  <conditionalFormatting sqref="E75 E77:E80">
    <cfRule type="duplicateValues" dxfId="4392" priority="4804" stopIfTrue="1"/>
  </conditionalFormatting>
  <conditionalFormatting sqref="E75 E77:E80">
    <cfRule type="duplicateValues" dxfId="4391" priority="4803" stopIfTrue="1"/>
  </conditionalFormatting>
  <conditionalFormatting sqref="E75 E77:E80">
    <cfRule type="duplicateValues" dxfId="4390" priority="4802"/>
  </conditionalFormatting>
  <conditionalFormatting sqref="E75 E77:E80">
    <cfRule type="duplicateValues" dxfId="4389" priority="4801"/>
  </conditionalFormatting>
  <conditionalFormatting sqref="E75 E77:E80">
    <cfRule type="duplicateValues" dxfId="4388" priority="4800"/>
  </conditionalFormatting>
  <conditionalFormatting sqref="E75 E77:E80">
    <cfRule type="duplicateValues" dxfId="4387" priority="4799"/>
  </conditionalFormatting>
  <conditionalFormatting sqref="E75 E77:E80">
    <cfRule type="duplicateValues" dxfId="4386" priority="4798"/>
  </conditionalFormatting>
  <conditionalFormatting sqref="E75 E77:E80">
    <cfRule type="duplicateValues" dxfId="4385" priority="4797"/>
  </conditionalFormatting>
  <conditionalFormatting sqref="E75 E77:E80">
    <cfRule type="duplicateValues" dxfId="4384" priority="4796"/>
  </conditionalFormatting>
  <conditionalFormatting sqref="E75 E77:E80">
    <cfRule type="duplicateValues" dxfId="4383" priority="4795"/>
  </conditionalFormatting>
  <conditionalFormatting sqref="E75 E77:E80">
    <cfRule type="duplicateValues" dxfId="4382" priority="4794"/>
  </conditionalFormatting>
  <conditionalFormatting sqref="E75 E77:E80">
    <cfRule type="duplicateValues" dxfId="4381" priority="4793"/>
  </conditionalFormatting>
  <conditionalFormatting sqref="E75 E77:E80">
    <cfRule type="duplicateValues" dxfId="4380" priority="4792"/>
  </conditionalFormatting>
  <conditionalFormatting sqref="E75 E77:E80">
    <cfRule type="duplicateValues" dxfId="4379" priority="4791"/>
  </conditionalFormatting>
  <conditionalFormatting sqref="E75 E77:E80">
    <cfRule type="duplicateValues" dxfId="4378" priority="4790"/>
  </conditionalFormatting>
  <conditionalFormatting sqref="E75 E77:E80">
    <cfRule type="duplicateValues" dxfId="4377" priority="4789"/>
  </conditionalFormatting>
  <conditionalFormatting sqref="E75 E77:E80">
    <cfRule type="duplicateValues" dxfId="4376" priority="4788"/>
  </conditionalFormatting>
  <conditionalFormatting sqref="E75 E77:E80">
    <cfRule type="duplicateValues" dxfId="4375" priority="4787"/>
  </conditionalFormatting>
  <conditionalFormatting sqref="E75 E77:E80">
    <cfRule type="duplicateValues" dxfId="4374" priority="4786"/>
  </conditionalFormatting>
  <conditionalFormatting sqref="E75 E77:E80">
    <cfRule type="duplicateValues" dxfId="4373" priority="4785"/>
  </conditionalFormatting>
  <conditionalFormatting sqref="E75 E77:E80">
    <cfRule type="duplicateValues" dxfId="4372" priority="4784"/>
  </conditionalFormatting>
  <conditionalFormatting sqref="E75 E77:E80">
    <cfRule type="duplicateValues" dxfId="4371" priority="4783"/>
  </conditionalFormatting>
  <conditionalFormatting sqref="E75 E77:E80">
    <cfRule type="duplicateValues" dxfId="4370" priority="4782"/>
  </conditionalFormatting>
  <conditionalFormatting sqref="E75 E77:E80">
    <cfRule type="duplicateValues" dxfId="4369" priority="4781"/>
  </conditionalFormatting>
  <conditionalFormatting sqref="E75 E77:E80">
    <cfRule type="duplicateValues" dxfId="4368" priority="4780"/>
  </conditionalFormatting>
  <conditionalFormatting sqref="E75 E77:E80">
    <cfRule type="duplicateValues" dxfId="4367" priority="4779"/>
  </conditionalFormatting>
  <conditionalFormatting sqref="E75 E77:E80">
    <cfRule type="duplicateValues" dxfId="4366" priority="4778"/>
  </conditionalFormatting>
  <conditionalFormatting sqref="E75 E77:E80">
    <cfRule type="duplicateValues" dxfId="4365" priority="4777"/>
  </conditionalFormatting>
  <conditionalFormatting sqref="E75 E77:E80">
    <cfRule type="duplicateValues" dxfId="4364" priority="4776"/>
  </conditionalFormatting>
  <conditionalFormatting sqref="E75 E77:E80">
    <cfRule type="duplicateValues" dxfId="4363" priority="4775"/>
  </conditionalFormatting>
  <conditionalFormatting sqref="E75 E77:E80">
    <cfRule type="duplicateValues" dxfId="4362" priority="4774"/>
  </conditionalFormatting>
  <conditionalFormatting sqref="E75 E77:E80">
    <cfRule type="duplicateValues" dxfId="4361" priority="4773"/>
  </conditionalFormatting>
  <conditionalFormatting sqref="E75 E77:E80">
    <cfRule type="duplicateValues" dxfId="4360" priority="4772"/>
  </conditionalFormatting>
  <conditionalFormatting sqref="E75 E77:E80">
    <cfRule type="duplicateValues" dxfId="4359" priority="4771"/>
  </conditionalFormatting>
  <conditionalFormatting sqref="E75 E77:E80">
    <cfRule type="duplicateValues" dxfId="4358" priority="4770"/>
  </conditionalFormatting>
  <conditionalFormatting sqref="E75 E77:E80">
    <cfRule type="duplicateValues" dxfId="4357" priority="4769"/>
  </conditionalFormatting>
  <conditionalFormatting sqref="E75 E77:E80">
    <cfRule type="duplicateValues" dxfId="4356" priority="4768"/>
  </conditionalFormatting>
  <conditionalFormatting sqref="E75 E77:E80">
    <cfRule type="duplicateValues" dxfId="4355" priority="4767"/>
  </conditionalFormatting>
  <conditionalFormatting sqref="E75 E77:E80">
    <cfRule type="duplicateValues" dxfId="4354" priority="4766"/>
  </conditionalFormatting>
  <conditionalFormatting sqref="E75 E77:E80">
    <cfRule type="duplicateValues" dxfId="4353" priority="4765"/>
  </conditionalFormatting>
  <conditionalFormatting sqref="E75 E77:E80">
    <cfRule type="duplicateValues" dxfId="4352" priority="4764"/>
  </conditionalFormatting>
  <conditionalFormatting sqref="E75 E77:E80">
    <cfRule type="duplicateValues" dxfId="4351" priority="4763"/>
  </conditionalFormatting>
  <conditionalFormatting sqref="E75 E77:E80">
    <cfRule type="duplicateValues" dxfId="4350" priority="4762"/>
  </conditionalFormatting>
  <conditionalFormatting sqref="E75 E77:E80">
    <cfRule type="duplicateValues" dxfId="4349" priority="4761"/>
  </conditionalFormatting>
  <conditionalFormatting sqref="E75 E77:E80">
    <cfRule type="duplicateValues" dxfId="4348" priority="4760"/>
  </conditionalFormatting>
  <conditionalFormatting sqref="E75 E77:E80">
    <cfRule type="duplicateValues" dxfId="4347" priority="4759"/>
  </conditionalFormatting>
  <conditionalFormatting sqref="E75 E77:E80">
    <cfRule type="duplicateValues" dxfId="4346" priority="4758"/>
  </conditionalFormatting>
  <conditionalFormatting sqref="E75 E77:E80">
    <cfRule type="duplicateValues" dxfId="4345" priority="4757"/>
  </conditionalFormatting>
  <conditionalFormatting sqref="E75 E77:E80">
    <cfRule type="duplicateValues" dxfId="4344" priority="4756"/>
  </conditionalFormatting>
  <conditionalFormatting sqref="E75 E77:E80">
    <cfRule type="duplicateValues" dxfId="4343" priority="4755"/>
  </conditionalFormatting>
  <conditionalFormatting sqref="E75 E77:E80">
    <cfRule type="duplicateValues" dxfId="4342" priority="4754"/>
  </conditionalFormatting>
  <conditionalFormatting sqref="E75 E77:E80">
    <cfRule type="duplicateValues" dxfId="4341" priority="4753"/>
  </conditionalFormatting>
  <conditionalFormatting sqref="E75 E77:E80">
    <cfRule type="duplicateValues" dxfId="4340" priority="4752"/>
  </conditionalFormatting>
  <conditionalFormatting sqref="E75 E77:E80">
    <cfRule type="duplicateValues" dxfId="4339" priority="4751"/>
  </conditionalFormatting>
  <conditionalFormatting sqref="E75 E77:E80">
    <cfRule type="duplicateValues" dxfId="4338" priority="4750"/>
  </conditionalFormatting>
  <conditionalFormatting sqref="E75 E77:E80">
    <cfRule type="duplicateValues" dxfId="4337" priority="4749"/>
  </conditionalFormatting>
  <conditionalFormatting sqref="E75 E77:E80">
    <cfRule type="duplicateValues" dxfId="4336" priority="4748"/>
  </conditionalFormatting>
  <conditionalFormatting sqref="E75 E77:E80">
    <cfRule type="duplicateValues" dxfId="4335" priority="4747"/>
  </conditionalFormatting>
  <conditionalFormatting sqref="E75 E77:E80">
    <cfRule type="duplicateValues" dxfId="4334" priority="4746"/>
  </conditionalFormatting>
  <conditionalFormatting sqref="E75 E77:E80">
    <cfRule type="duplicateValues" dxfId="4333" priority="4745"/>
  </conditionalFormatting>
  <conditionalFormatting sqref="E75 E77:E80">
    <cfRule type="duplicateValues" dxfId="4332" priority="4744"/>
  </conditionalFormatting>
  <conditionalFormatting sqref="E75 E77:E80">
    <cfRule type="duplicateValues" dxfId="4331" priority="4743"/>
  </conditionalFormatting>
  <conditionalFormatting sqref="E75 E77:E80">
    <cfRule type="duplicateValues" dxfId="4330" priority="4742"/>
  </conditionalFormatting>
  <conditionalFormatting sqref="E75 E77:E80">
    <cfRule type="duplicateValues" dxfId="4329" priority="4741"/>
  </conditionalFormatting>
  <conditionalFormatting sqref="E75 E77:E80">
    <cfRule type="duplicateValues" dxfId="4328" priority="4740"/>
  </conditionalFormatting>
  <conditionalFormatting sqref="E75 E77:E80">
    <cfRule type="duplicateValues" dxfId="4327" priority="4739"/>
  </conditionalFormatting>
  <conditionalFormatting sqref="E75 E77:E80">
    <cfRule type="duplicateValues" dxfId="4326" priority="4738"/>
  </conditionalFormatting>
  <conditionalFormatting sqref="E75 E77:E80">
    <cfRule type="duplicateValues" dxfId="4325" priority="4737"/>
  </conditionalFormatting>
  <conditionalFormatting sqref="E75 E77:E80">
    <cfRule type="duplicateValues" dxfId="4324" priority="4736"/>
  </conditionalFormatting>
  <conditionalFormatting sqref="E75 E77:E80">
    <cfRule type="duplicateValues" dxfId="4323" priority="4735"/>
  </conditionalFormatting>
  <conditionalFormatting sqref="E75 E77:E80">
    <cfRule type="duplicateValues" dxfId="4322" priority="4734"/>
  </conditionalFormatting>
  <conditionalFormatting sqref="E75 E77:E80">
    <cfRule type="duplicateValues" dxfId="4321" priority="4733"/>
  </conditionalFormatting>
  <conditionalFormatting sqref="E75 E77:E80">
    <cfRule type="duplicateValues" dxfId="4320" priority="4732"/>
  </conditionalFormatting>
  <conditionalFormatting sqref="E75 E77:E80">
    <cfRule type="duplicateValues" dxfId="4319" priority="4731"/>
  </conditionalFormatting>
  <conditionalFormatting sqref="E75 E77:E80">
    <cfRule type="duplicateValues" dxfId="4318" priority="4730"/>
  </conditionalFormatting>
  <conditionalFormatting sqref="E75 E77:E80">
    <cfRule type="duplicateValues" dxfId="4317" priority="4729"/>
  </conditionalFormatting>
  <conditionalFormatting sqref="E75 E77:E80">
    <cfRule type="duplicateValues" dxfId="4316" priority="4728"/>
  </conditionalFormatting>
  <conditionalFormatting sqref="E75 E77:E80">
    <cfRule type="duplicateValues" dxfId="4315" priority="4727"/>
  </conditionalFormatting>
  <conditionalFormatting sqref="E75 E77:E80">
    <cfRule type="duplicateValues" dxfId="4314" priority="4726"/>
  </conditionalFormatting>
  <conditionalFormatting sqref="E75 E77:E80">
    <cfRule type="duplicateValues" dxfId="4313" priority="4725"/>
  </conditionalFormatting>
  <conditionalFormatting sqref="E75 E77:E80">
    <cfRule type="duplicateValues" dxfId="4312" priority="4724"/>
  </conditionalFormatting>
  <conditionalFormatting sqref="E75 E77:E80">
    <cfRule type="duplicateValues" dxfId="4311" priority="4723"/>
  </conditionalFormatting>
  <conditionalFormatting sqref="E75 E77:E80">
    <cfRule type="duplicateValues" dxfId="4310" priority="4722"/>
  </conditionalFormatting>
  <conditionalFormatting sqref="E75 E77:E80">
    <cfRule type="duplicateValues" dxfId="4309" priority="4721"/>
  </conditionalFormatting>
  <conditionalFormatting sqref="E75 E77:E80">
    <cfRule type="duplicateValues" dxfId="4308" priority="4720"/>
  </conditionalFormatting>
  <conditionalFormatting sqref="E75 E77:E80">
    <cfRule type="duplicateValues" dxfId="4307" priority="4719"/>
  </conditionalFormatting>
  <conditionalFormatting sqref="E75 E77:E80">
    <cfRule type="duplicateValues" dxfId="4306" priority="4718"/>
  </conditionalFormatting>
  <conditionalFormatting sqref="E75 E77:E80">
    <cfRule type="duplicateValues" dxfId="4305" priority="4717"/>
  </conditionalFormatting>
  <conditionalFormatting sqref="E75 E77:E80">
    <cfRule type="duplicateValues" dxfId="4304" priority="4716"/>
  </conditionalFormatting>
  <conditionalFormatting sqref="E75 E77:E80">
    <cfRule type="duplicateValues" dxfId="4303" priority="4715"/>
  </conditionalFormatting>
  <conditionalFormatting sqref="E75 E77:E80">
    <cfRule type="duplicateValues" dxfId="4302" priority="4714"/>
  </conditionalFormatting>
  <conditionalFormatting sqref="E75 E77:E80">
    <cfRule type="duplicateValues" dxfId="4301" priority="4713"/>
  </conditionalFormatting>
  <conditionalFormatting sqref="E75 E77:E80">
    <cfRule type="duplicateValues" dxfId="4300" priority="4712"/>
  </conditionalFormatting>
  <conditionalFormatting sqref="E75 E77:E80">
    <cfRule type="duplicateValues" dxfId="4299" priority="4711"/>
  </conditionalFormatting>
  <conditionalFormatting sqref="E75 E77:E80">
    <cfRule type="duplicateValues" dxfId="4298" priority="4710"/>
  </conditionalFormatting>
  <conditionalFormatting sqref="E75 E77:E80">
    <cfRule type="duplicateValues" dxfId="4297" priority="4709"/>
  </conditionalFormatting>
  <conditionalFormatting sqref="E75 E77:E80">
    <cfRule type="duplicateValues" dxfId="4296" priority="4708"/>
  </conditionalFormatting>
  <conditionalFormatting sqref="E75 E77:E80">
    <cfRule type="duplicateValues" dxfId="4295" priority="4707"/>
  </conditionalFormatting>
  <conditionalFormatting sqref="E75 E77:E80">
    <cfRule type="duplicateValues" dxfId="4294" priority="4706"/>
  </conditionalFormatting>
  <conditionalFormatting sqref="E75 E77:E80">
    <cfRule type="duplicateValues" dxfId="4293" priority="4705"/>
  </conditionalFormatting>
  <conditionalFormatting sqref="E75 E77:E80">
    <cfRule type="duplicateValues" dxfId="4292" priority="4704"/>
  </conditionalFormatting>
  <conditionalFormatting sqref="E75 E77:E80">
    <cfRule type="duplicateValues" dxfId="4291" priority="4703"/>
  </conditionalFormatting>
  <conditionalFormatting sqref="E75 E77:E80">
    <cfRule type="duplicateValues" dxfId="4290" priority="4702"/>
  </conditionalFormatting>
  <conditionalFormatting sqref="E75 E77:E80">
    <cfRule type="duplicateValues" dxfId="4289" priority="4701"/>
  </conditionalFormatting>
  <conditionalFormatting sqref="E75 E77:E80">
    <cfRule type="duplicateValues" dxfId="4288" priority="4700"/>
  </conditionalFormatting>
  <conditionalFormatting sqref="E75 E77:E80">
    <cfRule type="duplicateValues" dxfId="4287" priority="4699"/>
  </conditionalFormatting>
  <conditionalFormatting sqref="E75 E77:E80">
    <cfRule type="duplicateValues" dxfId="4286" priority="4698"/>
  </conditionalFormatting>
  <conditionalFormatting sqref="E75 E77:E80">
    <cfRule type="duplicateValues" dxfId="4285" priority="4697"/>
  </conditionalFormatting>
  <conditionalFormatting sqref="E75 E77:E80">
    <cfRule type="duplicateValues" dxfId="4284" priority="4696"/>
  </conditionalFormatting>
  <conditionalFormatting sqref="E75 E77:E80">
    <cfRule type="duplicateValues" dxfId="4283" priority="4695"/>
  </conditionalFormatting>
  <conditionalFormatting sqref="E75 E77:E80">
    <cfRule type="duplicateValues" dxfId="4282" priority="4694"/>
  </conditionalFormatting>
  <conditionalFormatting sqref="E75 E77:E80">
    <cfRule type="duplicateValues" dxfId="4281" priority="4693"/>
  </conditionalFormatting>
  <conditionalFormatting sqref="E75 E77:E80">
    <cfRule type="duplicateValues" dxfId="4280" priority="4692"/>
  </conditionalFormatting>
  <conditionalFormatting sqref="E75 E77:E80">
    <cfRule type="duplicateValues" dxfId="4279" priority="4691"/>
  </conditionalFormatting>
  <conditionalFormatting sqref="E75 E77:E80">
    <cfRule type="duplicateValues" dxfId="4278" priority="4690"/>
  </conditionalFormatting>
  <conditionalFormatting sqref="E75 E77:E80">
    <cfRule type="duplicateValues" dxfId="4277" priority="4689"/>
  </conditionalFormatting>
  <conditionalFormatting sqref="E75 E77:E80">
    <cfRule type="duplicateValues" dxfId="4276" priority="4688"/>
  </conditionalFormatting>
  <conditionalFormatting sqref="E75 E77:E80">
    <cfRule type="duplicateValues" dxfId="4275" priority="4687"/>
  </conditionalFormatting>
  <conditionalFormatting sqref="E75 E77:E80">
    <cfRule type="duplicateValues" dxfId="4274" priority="4686"/>
  </conditionalFormatting>
  <conditionalFormatting sqref="E75 E77:E80">
    <cfRule type="duplicateValues" dxfId="4273" priority="4685"/>
  </conditionalFormatting>
  <conditionalFormatting sqref="E75 E77:E80">
    <cfRule type="duplicateValues" dxfId="4272" priority="4684"/>
  </conditionalFormatting>
  <conditionalFormatting sqref="E75 E77:E80">
    <cfRule type="duplicateValues" dxfId="4271" priority="4683"/>
  </conditionalFormatting>
  <conditionalFormatting sqref="E75 E77:E80">
    <cfRule type="duplicateValues" dxfId="4270" priority="4682"/>
  </conditionalFormatting>
  <conditionalFormatting sqref="E75 E77:E80">
    <cfRule type="duplicateValues" dxfId="4269" priority="4681"/>
  </conditionalFormatting>
  <conditionalFormatting sqref="E75 E77:E80">
    <cfRule type="duplicateValues" dxfId="4268" priority="4680"/>
  </conditionalFormatting>
  <conditionalFormatting sqref="E75 E77:E80">
    <cfRule type="duplicateValues" dxfId="4267" priority="4679"/>
  </conditionalFormatting>
  <conditionalFormatting sqref="E75 E77:E80">
    <cfRule type="duplicateValues" dxfId="4266" priority="4678"/>
  </conditionalFormatting>
  <conditionalFormatting sqref="E75 E77:E80">
    <cfRule type="duplicateValues" dxfId="4265" priority="4677"/>
  </conditionalFormatting>
  <conditionalFormatting sqref="E75 E77:E80">
    <cfRule type="duplicateValues" dxfId="4264" priority="4676"/>
  </conditionalFormatting>
  <conditionalFormatting sqref="E75 E77:E80">
    <cfRule type="duplicateValues" dxfId="4263" priority="4675"/>
  </conditionalFormatting>
  <conditionalFormatting sqref="E75 E77:E80">
    <cfRule type="duplicateValues" dxfId="4262" priority="4674"/>
  </conditionalFormatting>
  <conditionalFormatting sqref="E75 E77:E80">
    <cfRule type="duplicateValues" dxfId="4261" priority="4673"/>
  </conditionalFormatting>
  <conditionalFormatting sqref="E75 E77:E80">
    <cfRule type="duplicateValues" dxfId="4260" priority="4672"/>
  </conditionalFormatting>
  <conditionalFormatting sqref="E75 E77:E80">
    <cfRule type="duplicateValues" dxfId="4259" priority="4671"/>
  </conditionalFormatting>
  <conditionalFormatting sqref="E75 E77:E80">
    <cfRule type="duplicateValues" dxfId="4258" priority="4670"/>
  </conditionalFormatting>
  <conditionalFormatting sqref="E75 E77:E80">
    <cfRule type="duplicateValues" dxfId="4257" priority="4669"/>
  </conditionalFormatting>
  <conditionalFormatting sqref="E75 E77:E80">
    <cfRule type="duplicateValues" dxfId="4256" priority="4668"/>
  </conditionalFormatting>
  <conditionalFormatting sqref="E75 E77:E80">
    <cfRule type="duplicateValues" dxfId="4255" priority="4667"/>
  </conditionalFormatting>
  <conditionalFormatting sqref="E75 E77:E80">
    <cfRule type="duplicateValues" dxfId="4254" priority="4666"/>
  </conditionalFormatting>
  <conditionalFormatting sqref="E75 E77:E80">
    <cfRule type="duplicateValues" dxfId="4253" priority="4665"/>
  </conditionalFormatting>
  <conditionalFormatting sqref="E75 E77:E80">
    <cfRule type="duplicateValues" dxfId="4252" priority="4664"/>
  </conditionalFormatting>
  <conditionalFormatting sqref="E75 E77:E80">
    <cfRule type="duplicateValues" dxfId="4251" priority="4663"/>
  </conditionalFormatting>
  <conditionalFormatting sqref="E75 E77:E80">
    <cfRule type="duplicateValues" dxfId="4250" priority="4662"/>
  </conditionalFormatting>
  <conditionalFormatting sqref="E75 E77:E80">
    <cfRule type="duplicateValues" dxfId="4249" priority="4661"/>
  </conditionalFormatting>
  <conditionalFormatting sqref="E75 E77:E80">
    <cfRule type="duplicateValues" dxfId="4248" priority="4660"/>
  </conditionalFormatting>
  <conditionalFormatting sqref="E75 E77:E80">
    <cfRule type="duplicateValues" dxfId="4247" priority="4659"/>
  </conditionalFormatting>
  <conditionalFormatting sqref="E75 E77:E80">
    <cfRule type="duplicateValues" dxfId="4246" priority="4658"/>
  </conditionalFormatting>
  <conditionalFormatting sqref="E75 E77:E80">
    <cfRule type="duplicateValues" dxfId="4245" priority="4657"/>
  </conditionalFormatting>
  <conditionalFormatting sqref="E75 E77:E80">
    <cfRule type="duplicateValues" dxfId="4244" priority="4656"/>
  </conditionalFormatting>
  <conditionalFormatting sqref="E75 E77:E80">
    <cfRule type="duplicateValues" dxfId="4243" priority="4655"/>
  </conditionalFormatting>
  <conditionalFormatting sqref="E75 E77:E80">
    <cfRule type="duplicateValues" dxfId="4242" priority="4654"/>
  </conditionalFormatting>
  <conditionalFormatting sqref="E75 E77:E80">
    <cfRule type="duplicateValues" dxfId="4241" priority="4653"/>
  </conditionalFormatting>
  <conditionalFormatting sqref="E75 E77:E80">
    <cfRule type="duplicateValues" dxfId="4240" priority="4652"/>
  </conditionalFormatting>
  <conditionalFormatting sqref="E75 E77:E80">
    <cfRule type="duplicateValues" dxfId="4239" priority="4651"/>
  </conditionalFormatting>
  <conditionalFormatting sqref="E75 E77:E80">
    <cfRule type="duplicateValues" dxfId="4238" priority="4650"/>
  </conditionalFormatting>
  <conditionalFormatting sqref="E75 E77:E80">
    <cfRule type="duplicateValues" dxfId="4237" priority="4649"/>
  </conditionalFormatting>
  <conditionalFormatting sqref="E75 E77:E80">
    <cfRule type="duplicateValues" dxfId="4236" priority="4648"/>
  </conditionalFormatting>
  <conditionalFormatting sqref="E75 E77:E80">
    <cfRule type="duplicateValues" dxfId="4235" priority="4647"/>
  </conditionalFormatting>
  <conditionalFormatting sqref="E75 E77:E80">
    <cfRule type="duplicateValues" dxfId="4234" priority="4646"/>
  </conditionalFormatting>
  <conditionalFormatting sqref="E75 E77:E80">
    <cfRule type="duplicateValues" dxfId="4233" priority="4645"/>
  </conditionalFormatting>
  <conditionalFormatting sqref="E75 E77:E80">
    <cfRule type="duplicateValues" dxfId="4232" priority="4644"/>
  </conditionalFormatting>
  <conditionalFormatting sqref="E75 E77:E80">
    <cfRule type="duplicateValues" dxfId="4231" priority="4643"/>
  </conditionalFormatting>
  <conditionalFormatting sqref="E75 E77:E80">
    <cfRule type="duplicateValues" dxfId="4230" priority="4642"/>
  </conditionalFormatting>
  <conditionalFormatting sqref="E75 E77:E80">
    <cfRule type="duplicateValues" dxfId="4229" priority="4641"/>
  </conditionalFormatting>
  <conditionalFormatting sqref="E75 E77:E80">
    <cfRule type="duplicateValues" dxfId="4228" priority="4640"/>
  </conditionalFormatting>
  <conditionalFormatting sqref="E75 E77:E80">
    <cfRule type="duplicateValues" dxfId="4227" priority="4639"/>
  </conditionalFormatting>
  <conditionalFormatting sqref="E75 E77:E80">
    <cfRule type="duplicateValues" dxfId="4226" priority="4638"/>
  </conditionalFormatting>
  <conditionalFormatting sqref="E75 E77:E80">
    <cfRule type="duplicateValues" dxfId="4225" priority="4637"/>
  </conditionalFormatting>
  <conditionalFormatting sqref="E75 E77:E80">
    <cfRule type="duplicateValues" dxfId="4224" priority="4636"/>
  </conditionalFormatting>
  <conditionalFormatting sqref="E75 E77:E80">
    <cfRule type="duplicateValues" dxfId="4223" priority="4635"/>
  </conditionalFormatting>
  <conditionalFormatting sqref="E75 E77:E80">
    <cfRule type="duplicateValues" dxfId="4222" priority="4634"/>
  </conditionalFormatting>
  <conditionalFormatting sqref="E75 E77:E80">
    <cfRule type="duplicateValues" dxfId="4221" priority="4633"/>
  </conditionalFormatting>
  <conditionalFormatting sqref="E75 E77:E80">
    <cfRule type="duplicateValues" dxfId="4220" priority="4632"/>
  </conditionalFormatting>
  <conditionalFormatting sqref="E75 E77:E80">
    <cfRule type="duplicateValues" dxfId="4219" priority="4631"/>
  </conditionalFormatting>
  <conditionalFormatting sqref="E75 E77:E80">
    <cfRule type="duplicateValues" dxfId="4218" priority="4630"/>
  </conditionalFormatting>
  <conditionalFormatting sqref="E75 E77:E80">
    <cfRule type="duplicateValues" dxfId="4217" priority="4629"/>
  </conditionalFormatting>
  <conditionalFormatting sqref="E75 E77:E80">
    <cfRule type="duplicateValues" dxfId="4216" priority="4628"/>
  </conditionalFormatting>
  <conditionalFormatting sqref="E75 E77:E80">
    <cfRule type="duplicateValues" dxfId="4215" priority="4627"/>
  </conditionalFormatting>
  <conditionalFormatting sqref="E75 E77:E80">
    <cfRule type="duplicateValues" dxfId="4214" priority="4626"/>
  </conditionalFormatting>
  <conditionalFormatting sqref="E75 E77:E80">
    <cfRule type="duplicateValues" dxfId="4213" priority="4625"/>
  </conditionalFormatting>
  <conditionalFormatting sqref="E75 E77:E80">
    <cfRule type="duplicateValues" dxfId="4212" priority="4624"/>
  </conditionalFormatting>
  <conditionalFormatting sqref="E75 E77:E80">
    <cfRule type="duplicateValues" dxfId="4211" priority="4623"/>
  </conditionalFormatting>
  <conditionalFormatting sqref="E75 E77:E80">
    <cfRule type="duplicateValues" dxfId="4210" priority="4622"/>
  </conditionalFormatting>
  <conditionalFormatting sqref="E75 E77:E80">
    <cfRule type="duplicateValues" dxfId="4209" priority="4621"/>
  </conditionalFormatting>
  <conditionalFormatting sqref="E75 E77:E80">
    <cfRule type="duplicateValues" dxfId="4208" priority="4620"/>
  </conditionalFormatting>
  <conditionalFormatting sqref="E75 E77:E80">
    <cfRule type="duplicateValues" dxfId="4207" priority="4619"/>
  </conditionalFormatting>
  <conditionalFormatting sqref="E75 E77:E80">
    <cfRule type="duplicateValues" dxfId="4206" priority="4618"/>
  </conditionalFormatting>
  <conditionalFormatting sqref="E75 E77:E80">
    <cfRule type="duplicateValues" dxfId="4205" priority="4617"/>
  </conditionalFormatting>
  <conditionalFormatting sqref="E75 E77:E80">
    <cfRule type="duplicateValues" dxfId="4204" priority="4616"/>
  </conditionalFormatting>
  <conditionalFormatting sqref="E75 E77:E80">
    <cfRule type="duplicateValues" dxfId="4203" priority="4615"/>
  </conditionalFormatting>
  <conditionalFormatting sqref="E75 E77:E80">
    <cfRule type="duplicateValues" dxfId="4202" priority="4614"/>
  </conditionalFormatting>
  <conditionalFormatting sqref="E75 E77:E80">
    <cfRule type="duplicateValues" dxfId="4201" priority="4613"/>
  </conditionalFormatting>
  <conditionalFormatting sqref="E75 E77:E80">
    <cfRule type="duplicateValues" dxfId="4200" priority="4612"/>
  </conditionalFormatting>
  <conditionalFormatting sqref="E75 E77:E80">
    <cfRule type="duplicateValues" dxfId="4199" priority="4611"/>
  </conditionalFormatting>
  <conditionalFormatting sqref="E75 E77:E80">
    <cfRule type="duplicateValues" dxfId="4198" priority="4610"/>
  </conditionalFormatting>
  <conditionalFormatting sqref="E75 E77:E80">
    <cfRule type="duplicateValues" dxfId="4197" priority="4609"/>
  </conditionalFormatting>
  <conditionalFormatting sqref="E75 E77:E80">
    <cfRule type="duplicateValues" dxfId="4196" priority="4608"/>
  </conditionalFormatting>
  <conditionalFormatting sqref="E75 E77:E80">
    <cfRule type="duplicateValues" dxfId="4195" priority="4607"/>
  </conditionalFormatting>
  <conditionalFormatting sqref="E75 E77:E80">
    <cfRule type="duplicateValues" dxfId="4194" priority="4606"/>
  </conditionalFormatting>
  <conditionalFormatting sqref="E75 E77:E80">
    <cfRule type="duplicateValues" dxfId="4193" priority="4605"/>
  </conditionalFormatting>
  <conditionalFormatting sqref="E75 E77:E80">
    <cfRule type="duplicateValues" dxfId="4192" priority="4604"/>
  </conditionalFormatting>
  <conditionalFormatting sqref="E75 E77:E80">
    <cfRule type="duplicateValues" dxfId="4191" priority="4603"/>
  </conditionalFormatting>
  <conditionalFormatting sqref="E75 E77:E80">
    <cfRule type="duplicateValues" dxfId="4190" priority="4602"/>
  </conditionalFormatting>
  <conditionalFormatting sqref="E75 E77:E80">
    <cfRule type="duplicateValues" dxfId="4189" priority="4601"/>
  </conditionalFormatting>
  <conditionalFormatting sqref="E75 E77:E80">
    <cfRule type="duplicateValues" dxfId="4188" priority="4600"/>
  </conditionalFormatting>
  <conditionalFormatting sqref="E75 E77:E80">
    <cfRule type="duplicateValues" dxfId="4187" priority="4599"/>
  </conditionalFormatting>
  <conditionalFormatting sqref="E75 E77:E80">
    <cfRule type="duplicateValues" dxfId="4186" priority="4598"/>
  </conditionalFormatting>
  <conditionalFormatting sqref="E75 E77:E80">
    <cfRule type="duplicateValues" dxfId="4185" priority="4597"/>
  </conditionalFormatting>
  <conditionalFormatting sqref="E75 E77:E80">
    <cfRule type="duplicateValues" dxfId="4184" priority="4596"/>
  </conditionalFormatting>
  <conditionalFormatting sqref="E75 E77:E80">
    <cfRule type="duplicateValues" dxfId="4183" priority="4595"/>
  </conditionalFormatting>
  <conditionalFormatting sqref="E75 E77:E80">
    <cfRule type="duplicateValues" dxfId="4182" priority="4594"/>
  </conditionalFormatting>
  <conditionalFormatting sqref="E75 E77:E80">
    <cfRule type="duplicateValues" dxfId="4181" priority="4593"/>
  </conditionalFormatting>
  <conditionalFormatting sqref="E75 E77:E80">
    <cfRule type="duplicateValues" dxfId="4180" priority="4592"/>
  </conditionalFormatting>
  <conditionalFormatting sqref="E75 E77:E80">
    <cfRule type="duplicateValues" dxfId="4179" priority="4591"/>
  </conditionalFormatting>
  <conditionalFormatting sqref="E75 E77:E80">
    <cfRule type="duplicateValues" dxfId="4178" priority="4590"/>
  </conditionalFormatting>
  <conditionalFormatting sqref="E75 E77:E80">
    <cfRule type="duplicateValues" dxfId="4177" priority="4589"/>
  </conditionalFormatting>
  <conditionalFormatting sqref="E75 E77:E80">
    <cfRule type="duplicateValues" dxfId="4176" priority="4588"/>
  </conditionalFormatting>
  <conditionalFormatting sqref="E75 E77:E80">
    <cfRule type="duplicateValues" dxfId="4175" priority="4587"/>
  </conditionalFormatting>
  <conditionalFormatting sqref="E75 E77:E80">
    <cfRule type="duplicateValues" dxfId="4174" priority="4586"/>
  </conditionalFormatting>
  <conditionalFormatting sqref="E75 E77:E80">
    <cfRule type="duplicateValues" dxfId="4173" priority="4585"/>
  </conditionalFormatting>
  <conditionalFormatting sqref="E75 E77:E80">
    <cfRule type="duplicateValues" dxfId="4172" priority="4584"/>
  </conditionalFormatting>
  <conditionalFormatting sqref="E75 E77:E80">
    <cfRule type="duplicateValues" dxfId="4171" priority="4583"/>
  </conditionalFormatting>
  <conditionalFormatting sqref="E75 E77:E80">
    <cfRule type="duplicateValues" dxfId="4170" priority="4582"/>
  </conditionalFormatting>
  <conditionalFormatting sqref="E75 E77:E80">
    <cfRule type="duplicateValues" dxfId="4169" priority="4581"/>
  </conditionalFormatting>
  <conditionalFormatting sqref="E75 E77:E80">
    <cfRule type="duplicateValues" dxfId="4168" priority="4580"/>
  </conditionalFormatting>
  <conditionalFormatting sqref="E75 E77:E80">
    <cfRule type="duplicateValues" dxfId="4167" priority="4579"/>
  </conditionalFormatting>
  <conditionalFormatting sqref="E75 E77:E80">
    <cfRule type="duplicateValues" dxfId="4166" priority="4578"/>
  </conditionalFormatting>
  <conditionalFormatting sqref="E75 E77:E80">
    <cfRule type="duplicateValues" dxfId="4165" priority="4577"/>
  </conditionalFormatting>
  <conditionalFormatting sqref="E75 E77:E80">
    <cfRule type="duplicateValues" dxfId="4164" priority="4576"/>
  </conditionalFormatting>
  <conditionalFormatting sqref="E75 E77:E80">
    <cfRule type="duplicateValues" dxfId="4163" priority="4575"/>
  </conditionalFormatting>
  <conditionalFormatting sqref="E75 E77:E80">
    <cfRule type="duplicateValues" dxfId="4162" priority="4574"/>
  </conditionalFormatting>
  <conditionalFormatting sqref="E75 E77:E80">
    <cfRule type="duplicateValues" dxfId="4161" priority="4573"/>
  </conditionalFormatting>
  <conditionalFormatting sqref="E75 E77:E80">
    <cfRule type="duplicateValues" dxfId="4160" priority="4572"/>
  </conditionalFormatting>
  <conditionalFormatting sqref="E75 E77:E80">
    <cfRule type="duplicateValues" dxfId="4159" priority="4571"/>
  </conditionalFormatting>
  <conditionalFormatting sqref="E75 E77:E80">
    <cfRule type="duplicateValues" dxfId="4158" priority="4570"/>
  </conditionalFormatting>
  <conditionalFormatting sqref="E75 E77:E80">
    <cfRule type="duplicateValues" dxfId="4157" priority="4569"/>
  </conditionalFormatting>
  <conditionalFormatting sqref="E75 E77:E80">
    <cfRule type="duplicateValues" dxfId="4156" priority="4568"/>
  </conditionalFormatting>
  <conditionalFormatting sqref="E75 E77:E80">
    <cfRule type="duplicateValues" dxfId="4155" priority="4567"/>
  </conditionalFormatting>
  <conditionalFormatting sqref="E75 E77:E80">
    <cfRule type="duplicateValues" dxfId="4154" priority="4566"/>
  </conditionalFormatting>
  <conditionalFormatting sqref="E75 E77:E80">
    <cfRule type="duplicateValues" dxfId="4153" priority="4565"/>
  </conditionalFormatting>
  <conditionalFormatting sqref="E75 E77:E80">
    <cfRule type="duplicateValues" dxfId="4152" priority="4564"/>
  </conditionalFormatting>
  <conditionalFormatting sqref="E75 E77:E80">
    <cfRule type="duplicateValues" dxfId="4151" priority="4563"/>
  </conditionalFormatting>
  <conditionalFormatting sqref="E75 E77:E80">
    <cfRule type="duplicateValues" dxfId="4150" priority="4562"/>
  </conditionalFormatting>
  <conditionalFormatting sqref="E75 E77:E80">
    <cfRule type="duplicateValues" dxfId="4149" priority="4561"/>
  </conditionalFormatting>
  <conditionalFormatting sqref="E75 E77:E80">
    <cfRule type="duplicateValues" dxfId="4148" priority="4560"/>
  </conditionalFormatting>
  <conditionalFormatting sqref="E75 E77:E80">
    <cfRule type="duplicateValues" dxfId="4147" priority="4559"/>
  </conditionalFormatting>
  <conditionalFormatting sqref="E75 E77:E80">
    <cfRule type="duplicateValues" dxfId="4146" priority="4558"/>
  </conditionalFormatting>
  <conditionalFormatting sqref="E75 E77:E80">
    <cfRule type="duplicateValues" dxfId="4145" priority="4557"/>
  </conditionalFormatting>
  <conditionalFormatting sqref="E75 E77:E80">
    <cfRule type="duplicateValues" dxfId="4144" priority="4556"/>
  </conditionalFormatting>
  <conditionalFormatting sqref="E75 E77:E80">
    <cfRule type="duplicateValues" dxfId="4143" priority="4555"/>
  </conditionalFormatting>
  <conditionalFormatting sqref="E75 E77:E80">
    <cfRule type="duplicateValues" dxfId="4142" priority="4554"/>
  </conditionalFormatting>
  <conditionalFormatting sqref="E75 E77:E80">
    <cfRule type="duplicateValues" dxfId="4141" priority="4553"/>
  </conditionalFormatting>
  <conditionalFormatting sqref="E75 E77:E80">
    <cfRule type="duplicateValues" dxfId="4140" priority="4552"/>
  </conditionalFormatting>
  <conditionalFormatting sqref="E75 E77:E80">
    <cfRule type="duplicateValues" dxfId="4139" priority="4551"/>
  </conditionalFormatting>
  <conditionalFormatting sqref="E75 E77:E80">
    <cfRule type="duplicateValues" dxfId="4138" priority="4550"/>
  </conditionalFormatting>
  <conditionalFormatting sqref="E75 E77:E80">
    <cfRule type="duplicateValues" dxfId="4137" priority="4549"/>
  </conditionalFormatting>
  <conditionalFormatting sqref="E75 E77:E80">
    <cfRule type="duplicateValues" dxfId="4136" priority="4548"/>
  </conditionalFormatting>
  <conditionalFormatting sqref="E75 E77:E80">
    <cfRule type="duplicateValues" dxfId="4135" priority="4547"/>
  </conditionalFormatting>
  <conditionalFormatting sqref="E75 E77:E80">
    <cfRule type="duplicateValues" dxfId="4134" priority="4546"/>
  </conditionalFormatting>
  <conditionalFormatting sqref="E71">
    <cfRule type="duplicateValues" dxfId="4133" priority="4545" stopIfTrue="1"/>
  </conditionalFormatting>
  <conditionalFormatting sqref="E71">
    <cfRule type="duplicateValues" dxfId="4132" priority="4544" stopIfTrue="1"/>
  </conditionalFormatting>
  <conditionalFormatting sqref="E71">
    <cfRule type="duplicateValues" dxfId="4131" priority="4543" stopIfTrue="1"/>
  </conditionalFormatting>
  <conditionalFormatting sqref="E71">
    <cfRule type="duplicateValues" dxfId="4130" priority="4542" stopIfTrue="1"/>
  </conditionalFormatting>
  <conditionalFormatting sqref="E71">
    <cfRule type="duplicateValues" dxfId="4129" priority="4541" stopIfTrue="1"/>
  </conditionalFormatting>
  <conditionalFormatting sqref="E71">
    <cfRule type="duplicateValues" dxfId="4128" priority="4540" stopIfTrue="1"/>
  </conditionalFormatting>
  <conditionalFormatting sqref="E71">
    <cfRule type="duplicateValues" dxfId="4127" priority="4539" stopIfTrue="1"/>
  </conditionalFormatting>
  <conditionalFormatting sqref="E71">
    <cfRule type="duplicateValues" dxfId="4126" priority="4538" stopIfTrue="1"/>
  </conditionalFormatting>
  <conditionalFormatting sqref="E71">
    <cfRule type="duplicateValues" dxfId="4125" priority="4537" stopIfTrue="1"/>
  </conditionalFormatting>
  <conditionalFormatting sqref="E71">
    <cfRule type="duplicateValues" dxfId="4124" priority="4536" stopIfTrue="1"/>
  </conditionalFormatting>
  <conditionalFormatting sqref="E71">
    <cfRule type="duplicateValues" dxfId="4123" priority="4535" stopIfTrue="1"/>
  </conditionalFormatting>
  <conditionalFormatting sqref="E71">
    <cfRule type="duplicateValues" dxfId="4122" priority="4534" stopIfTrue="1"/>
  </conditionalFormatting>
  <conditionalFormatting sqref="E71">
    <cfRule type="duplicateValues" dxfId="4121" priority="4533" stopIfTrue="1"/>
  </conditionalFormatting>
  <conditionalFormatting sqref="E71">
    <cfRule type="duplicateValues" dxfId="4120" priority="4532" stopIfTrue="1"/>
  </conditionalFormatting>
  <conditionalFormatting sqref="E71">
    <cfRule type="duplicateValues" dxfId="4119" priority="4531" stopIfTrue="1"/>
  </conditionalFormatting>
  <conditionalFormatting sqref="E71">
    <cfRule type="duplicateValues" dxfId="4118" priority="4530" stopIfTrue="1"/>
  </conditionalFormatting>
  <conditionalFormatting sqref="E71">
    <cfRule type="duplicateValues" dxfId="4117" priority="4529" stopIfTrue="1"/>
  </conditionalFormatting>
  <conditionalFormatting sqref="E71">
    <cfRule type="duplicateValues" dxfId="4116" priority="4528" stopIfTrue="1"/>
  </conditionalFormatting>
  <conditionalFormatting sqref="E71">
    <cfRule type="duplicateValues" dxfId="4115" priority="4527" stopIfTrue="1"/>
  </conditionalFormatting>
  <conditionalFormatting sqref="E71">
    <cfRule type="duplicateValues" dxfId="4114" priority="4526" stopIfTrue="1"/>
  </conditionalFormatting>
  <conditionalFormatting sqref="E71">
    <cfRule type="duplicateValues" dxfId="4113" priority="4525" stopIfTrue="1"/>
  </conditionalFormatting>
  <conditionalFormatting sqref="E71">
    <cfRule type="duplicateValues" dxfId="4112" priority="4524" stopIfTrue="1"/>
  </conditionalFormatting>
  <conditionalFormatting sqref="E71">
    <cfRule type="duplicateValues" dxfId="4111" priority="4523" stopIfTrue="1"/>
  </conditionalFormatting>
  <conditionalFormatting sqref="E71">
    <cfRule type="duplicateValues" dxfId="4110" priority="4522" stopIfTrue="1"/>
  </conditionalFormatting>
  <conditionalFormatting sqref="E71">
    <cfRule type="duplicateValues" dxfId="4109" priority="4521"/>
  </conditionalFormatting>
  <conditionalFormatting sqref="E71">
    <cfRule type="duplicateValues" dxfId="4108" priority="4520"/>
  </conditionalFormatting>
  <conditionalFormatting sqref="E71">
    <cfRule type="duplicateValues" dxfId="4107" priority="4519"/>
  </conditionalFormatting>
  <conditionalFormatting sqref="E71">
    <cfRule type="duplicateValues" dxfId="4106" priority="4518"/>
  </conditionalFormatting>
  <conditionalFormatting sqref="E71">
    <cfRule type="duplicateValues" dxfId="4105" priority="4517"/>
  </conditionalFormatting>
  <conditionalFormatting sqref="E71">
    <cfRule type="duplicateValues" dxfId="4104" priority="4516"/>
  </conditionalFormatting>
  <conditionalFormatting sqref="E71">
    <cfRule type="duplicateValues" dxfId="4103" priority="4515"/>
  </conditionalFormatting>
  <conditionalFormatting sqref="E71">
    <cfRule type="duplicateValues" dxfId="4102" priority="4514"/>
  </conditionalFormatting>
  <conditionalFormatting sqref="E71">
    <cfRule type="duplicateValues" dxfId="4101" priority="4513"/>
  </conditionalFormatting>
  <conditionalFormatting sqref="E71">
    <cfRule type="duplicateValues" dxfId="4100" priority="4512"/>
  </conditionalFormatting>
  <conditionalFormatting sqref="E71">
    <cfRule type="duplicateValues" dxfId="4099" priority="4511"/>
  </conditionalFormatting>
  <conditionalFormatting sqref="E71">
    <cfRule type="duplicateValues" dxfId="4098" priority="4510"/>
  </conditionalFormatting>
  <conditionalFormatting sqref="E71">
    <cfRule type="duplicateValues" dxfId="4097" priority="4509"/>
  </conditionalFormatting>
  <conditionalFormatting sqref="E71">
    <cfRule type="duplicateValues" dxfId="4096" priority="4508"/>
  </conditionalFormatting>
  <conditionalFormatting sqref="E71">
    <cfRule type="duplicateValues" dxfId="4095" priority="4507"/>
  </conditionalFormatting>
  <conditionalFormatting sqref="E71">
    <cfRule type="duplicateValues" dxfId="4094" priority="4506"/>
  </conditionalFormatting>
  <conditionalFormatting sqref="E71">
    <cfRule type="duplicateValues" dxfId="4093" priority="4505"/>
  </conditionalFormatting>
  <conditionalFormatting sqref="E71">
    <cfRule type="duplicateValues" dxfId="4092" priority="4504"/>
  </conditionalFormatting>
  <conditionalFormatting sqref="E71">
    <cfRule type="duplicateValues" dxfId="4091" priority="4503"/>
  </conditionalFormatting>
  <conditionalFormatting sqref="E71">
    <cfRule type="duplicateValues" dxfId="4090" priority="4502"/>
  </conditionalFormatting>
  <conditionalFormatting sqref="E71">
    <cfRule type="duplicateValues" dxfId="4089" priority="4501"/>
  </conditionalFormatting>
  <conditionalFormatting sqref="E71">
    <cfRule type="duplicateValues" dxfId="4088" priority="4500"/>
  </conditionalFormatting>
  <conditionalFormatting sqref="E71">
    <cfRule type="duplicateValues" dxfId="4087" priority="4499"/>
  </conditionalFormatting>
  <conditionalFormatting sqref="E71">
    <cfRule type="duplicateValues" dxfId="4086" priority="4498"/>
  </conditionalFormatting>
  <conditionalFormatting sqref="E71">
    <cfRule type="duplicateValues" dxfId="4085" priority="4497"/>
  </conditionalFormatting>
  <conditionalFormatting sqref="E71">
    <cfRule type="duplicateValues" dxfId="4084" priority="4496"/>
  </conditionalFormatting>
  <conditionalFormatting sqref="E71">
    <cfRule type="duplicateValues" dxfId="4083" priority="4495"/>
  </conditionalFormatting>
  <conditionalFormatting sqref="E71">
    <cfRule type="duplicateValues" dxfId="4082" priority="4494"/>
  </conditionalFormatting>
  <conditionalFormatting sqref="E71">
    <cfRule type="duplicateValues" dxfId="4081" priority="4493"/>
  </conditionalFormatting>
  <conditionalFormatting sqref="E71">
    <cfRule type="duplicateValues" dxfId="4080" priority="4492"/>
  </conditionalFormatting>
  <conditionalFormatting sqref="E71">
    <cfRule type="duplicateValues" dxfId="4079" priority="4491"/>
  </conditionalFormatting>
  <conditionalFormatting sqref="E71">
    <cfRule type="duplicateValues" dxfId="4078" priority="4490"/>
  </conditionalFormatting>
  <conditionalFormatting sqref="E71">
    <cfRule type="duplicateValues" dxfId="4077" priority="4489"/>
  </conditionalFormatting>
  <conditionalFormatting sqref="E71">
    <cfRule type="duplicateValues" dxfId="4076" priority="4488"/>
  </conditionalFormatting>
  <conditionalFormatting sqref="E71">
    <cfRule type="duplicateValues" dxfId="4075" priority="4487"/>
  </conditionalFormatting>
  <conditionalFormatting sqref="E71">
    <cfRule type="duplicateValues" dxfId="4074" priority="4486"/>
  </conditionalFormatting>
  <conditionalFormatting sqref="E71">
    <cfRule type="duplicateValues" dxfId="4073" priority="4485"/>
  </conditionalFormatting>
  <conditionalFormatting sqref="E71">
    <cfRule type="duplicateValues" dxfId="4072" priority="4484"/>
  </conditionalFormatting>
  <conditionalFormatting sqref="E71">
    <cfRule type="duplicateValues" dxfId="4071" priority="4483"/>
  </conditionalFormatting>
  <conditionalFormatting sqref="E71">
    <cfRule type="duplicateValues" dxfId="4070" priority="4482"/>
  </conditionalFormatting>
  <conditionalFormatting sqref="E71">
    <cfRule type="duplicateValues" dxfId="4069" priority="4481"/>
  </conditionalFormatting>
  <conditionalFormatting sqref="E71">
    <cfRule type="duplicateValues" dxfId="4068" priority="4480"/>
  </conditionalFormatting>
  <conditionalFormatting sqref="E71">
    <cfRule type="duplicateValues" dxfId="4067" priority="4479"/>
  </conditionalFormatting>
  <conditionalFormatting sqref="E71">
    <cfRule type="duplicateValues" dxfId="4066" priority="4478"/>
  </conditionalFormatting>
  <conditionalFormatting sqref="E71">
    <cfRule type="duplicateValues" dxfId="4065" priority="4477"/>
  </conditionalFormatting>
  <conditionalFormatting sqref="E71">
    <cfRule type="duplicateValues" dxfId="4064" priority="4476"/>
  </conditionalFormatting>
  <conditionalFormatting sqref="E71">
    <cfRule type="duplicateValues" dxfId="4063" priority="4475"/>
  </conditionalFormatting>
  <conditionalFormatting sqref="E71">
    <cfRule type="duplicateValues" dxfId="4062" priority="4474"/>
  </conditionalFormatting>
  <conditionalFormatting sqref="E71">
    <cfRule type="duplicateValues" dxfId="4061" priority="4473"/>
  </conditionalFormatting>
  <conditionalFormatting sqref="E71">
    <cfRule type="duplicateValues" dxfId="4060" priority="4472"/>
  </conditionalFormatting>
  <conditionalFormatting sqref="E71">
    <cfRule type="duplicateValues" dxfId="4059" priority="4471"/>
  </conditionalFormatting>
  <conditionalFormatting sqref="E71">
    <cfRule type="duplicateValues" dxfId="4058" priority="4470"/>
  </conditionalFormatting>
  <conditionalFormatting sqref="E71">
    <cfRule type="duplicateValues" dxfId="4057" priority="4469"/>
  </conditionalFormatting>
  <conditionalFormatting sqref="E71">
    <cfRule type="duplicateValues" dxfId="4056" priority="4468"/>
  </conditionalFormatting>
  <conditionalFormatting sqref="E71">
    <cfRule type="duplicateValues" dxfId="4055" priority="4467"/>
  </conditionalFormatting>
  <conditionalFormatting sqref="E71">
    <cfRule type="duplicateValues" dxfId="4054" priority="4466"/>
  </conditionalFormatting>
  <conditionalFormatting sqref="E71">
    <cfRule type="duplicateValues" dxfId="4053" priority="4465"/>
  </conditionalFormatting>
  <conditionalFormatting sqref="E71">
    <cfRule type="duplicateValues" dxfId="4052" priority="4464"/>
  </conditionalFormatting>
  <conditionalFormatting sqref="E71">
    <cfRule type="duplicateValues" dxfId="4051" priority="4463"/>
  </conditionalFormatting>
  <conditionalFormatting sqref="E71">
    <cfRule type="duplicateValues" dxfId="4050" priority="4462"/>
  </conditionalFormatting>
  <conditionalFormatting sqref="E71">
    <cfRule type="duplicateValues" dxfId="4049" priority="4461"/>
  </conditionalFormatting>
  <conditionalFormatting sqref="E71">
    <cfRule type="duplicateValues" dxfId="4048" priority="4460"/>
  </conditionalFormatting>
  <conditionalFormatting sqref="E71">
    <cfRule type="duplicateValues" dxfId="4047" priority="4459"/>
  </conditionalFormatting>
  <conditionalFormatting sqref="E71">
    <cfRule type="duplicateValues" dxfId="4046" priority="4458"/>
  </conditionalFormatting>
  <conditionalFormatting sqref="E71">
    <cfRule type="duplicateValues" dxfId="4045" priority="4457"/>
  </conditionalFormatting>
  <conditionalFormatting sqref="E71">
    <cfRule type="duplicateValues" dxfId="4044" priority="4456"/>
  </conditionalFormatting>
  <conditionalFormatting sqref="E71">
    <cfRule type="duplicateValues" dxfId="4043" priority="4455"/>
  </conditionalFormatting>
  <conditionalFormatting sqref="E71">
    <cfRule type="duplicateValues" dxfId="4042" priority="4454"/>
  </conditionalFormatting>
  <conditionalFormatting sqref="E71">
    <cfRule type="duplicateValues" dxfId="4041" priority="4453"/>
  </conditionalFormatting>
  <conditionalFormatting sqref="E71">
    <cfRule type="duplicateValues" dxfId="4040" priority="4452"/>
  </conditionalFormatting>
  <conditionalFormatting sqref="E71">
    <cfRule type="duplicateValues" dxfId="4039" priority="4451"/>
  </conditionalFormatting>
  <conditionalFormatting sqref="E71">
    <cfRule type="duplicateValues" dxfId="4038" priority="4450"/>
  </conditionalFormatting>
  <conditionalFormatting sqref="E71">
    <cfRule type="duplicateValues" dxfId="4037" priority="4449"/>
  </conditionalFormatting>
  <conditionalFormatting sqref="E71">
    <cfRule type="duplicateValues" dxfId="4036" priority="4448"/>
  </conditionalFormatting>
  <conditionalFormatting sqref="E71">
    <cfRule type="duplicateValues" dxfId="4035" priority="4447"/>
  </conditionalFormatting>
  <conditionalFormatting sqref="E71">
    <cfRule type="duplicateValues" dxfId="4034" priority="4446"/>
  </conditionalFormatting>
  <conditionalFormatting sqref="E71">
    <cfRule type="duplicateValues" dxfId="4033" priority="4445"/>
  </conditionalFormatting>
  <conditionalFormatting sqref="E71">
    <cfRule type="duplicateValues" dxfId="4032" priority="4444"/>
  </conditionalFormatting>
  <conditionalFormatting sqref="E71">
    <cfRule type="duplicateValues" dxfId="4031" priority="4443"/>
  </conditionalFormatting>
  <conditionalFormatting sqref="E71">
    <cfRule type="duplicateValues" dxfId="4030" priority="4442"/>
  </conditionalFormatting>
  <conditionalFormatting sqref="E71">
    <cfRule type="duplicateValues" dxfId="4029" priority="4441"/>
  </conditionalFormatting>
  <conditionalFormatting sqref="E71">
    <cfRule type="duplicateValues" dxfId="4028" priority="4440"/>
  </conditionalFormatting>
  <conditionalFormatting sqref="E71">
    <cfRule type="duplicateValues" dxfId="4027" priority="4439"/>
  </conditionalFormatting>
  <conditionalFormatting sqref="E71">
    <cfRule type="duplicateValues" dxfId="4026" priority="4438"/>
  </conditionalFormatting>
  <conditionalFormatting sqref="E71">
    <cfRule type="duplicateValues" dxfId="4025" priority="4437"/>
  </conditionalFormatting>
  <conditionalFormatting sqref="E71">
    <cfRule type="duplicateValues" dxfId="4024" priority="4436"/>
  </conditionalFormatting>
  <conditionalFormatting sqref="E71">
    <cfRule type="duplicateValues" dxfId="4023" priority="4435"/>
  </conditionalFormatting>
  <conditionalFormatting sqref="E71">
    <cfRule type="duplicateValues" dxfId="4022" priority="4434"/>
  </conditionalFormatting>
  <conditionalFormatting sqref="E71">
    <cfRule type="duplicateValues" dxfId="4021" priority="4433"/>
  </conditionalFormatting>
  <conditionalFormatting sqref="E71">
    <cfRule type="duplicateValues" dxfId="4020" priority="4432"/>
  </conditionalFormatting>
  <conditionalFormatting sqref="E71">
    <cfRule type="duplicateValues" dxfId="4019" priority="4431"/>
  </conditionalFormatting>
  <conditionalFormatting sqref="E71">
    <cfRule type="duplicateValues" dxfId="4018" priority="4430"/>
  </conditionalFormatting>
  <conditionalFormatting sqref="E71">
    <cfRule type="duplicateValues" dxfId="4017" priority="4429"/>
  </conditionalFormatting>
  <conditionalFormatting sqref="E71">
    <cfRule type="duplicateValues" dxfId="4016" priority="4428"/>
  </conditionalFormatting>
  <conditionalFormatting sqref="E71">
    <cfRule type="duplicateValues" dxfId="4015" priority="4427"/>
  </conditionalFormatting>
  <conditionalFormatting sqref="E71">
    <cfRule type="duplicateValues" dxfId="4014" priority="4426"/>
  </conditionalFormatting>
  <conditionalFormatting sqref="E71">
    <cfRule type="duplicateValues" dxfId="4013" priority="4425"/>
  </conditionalFormatting>
  <conditionalFormatting sqref="E71">
    <cfRule type="duplicateValues" dxfId="4012" priority="4424"/>
  </conditionalFormatting>
  <conditionalFormatting sqref="E71">
    <cfRule type="duplicateValues" dxfId="4011" priority="4423"/>
  </conditionalFormatting>
  <conditionalFormatting sqref="E71">
    <cfRule type="duplicateValues" dxfId="4010" priority="4422"/>
  </conditionalFormatting>
  <conditionalFormatting sqref="E71">
    <cfRule type="duplicateValues" dxfId="4009" priority="4421"/>
  </conditionalFormatting>
  <conditionalFormatting sqref="E71">
    <cfRule type="duplicateValues" dxfId="4008" priority="4420"/>
  </conditionalFormatting>
  <conditionalFormatting sqref="E71">
    <cfRule type="duplicateValues" dxfId="4007" priority="4419"/>
  </conditionalFormatting>
  <conditionalFormatting sqref="E71">
    <cfRule type="duplicateValues" dxfId="4006" priority="4418"/>
  </conditionalFormatting>
  <conditionalFormatting sqref="E71">
    <cfRule type="duplicateValues" dxfId="4005" priority="4417"/>
  </conditionalFormatting>
  <conditionalFormatting sqref="E71">
    <cfRule type="duplicateValues" dxfId="4004" priority="4416"/>
  </conditionalFormatting>
  <conditionalFormatting sqref="E71">
    <cfRule type="duplicateValues" dxfId="4003" priority="4415"/>
  </conditionalFormatting>
  <conditionalFormatting sqref="E71">
    <cfRule type="duplicateValues" dxfId="4002" priority="4414"/>
  </conditionalFormatting>
  <conditionalFormatting sqref="E71">
    <cfRule type="duplicateValues" dxfId="4001" priority="4413"/>
  </conditionalFormatting>
  <conditionalFormatting sqref="E71">
    <cfRule type="duplicateValues" dxfId="4000" priority="4412"/>
  </conditionalFormatting>
  <conditionalFormatting sqref="E71">
    <cfRule type="duplicateValues" dxfId="3999" priority="4411"/>
  </conditionalFormatting>
  <conditionalFormatting sqref="E71">
    <cfRule type="duplicateValues" dxfId="3998" priority="4410"/>
  </conditionalFormatting>
  <conditionalFormatting sqref="E71">
    <cfRule type="duplicateValues" dxfId="3997" priority="4409"/>
  </conditionalFormatting>
  <conditionalFormatting sqref="E71">
    <cfRule type="duplicateValues" dxfId="3996" priority="4408"/>
  </conditionalFormatting>
  <conditionalFormatting sqref="E71">
    <cfRule type="duplicateValues" dxfId="3995" priority="4407"/>
  </conditionalFormatting>
  <conditionalFormatting sqref="E71">
    <cfRule type="duplicateValues" dxfId="3994" priority="4406"/>
  </conditionalFormatting>
  <conditionalFormatting sqref="E71">
    <cfRule type="duplicateValues" dxfId="3993" priority="4405"/>
  </conditionalFormatting>
  <conditionalFormatting sqref="E71">
    <cfRule type="duplicateValues" dxfId="3992" priority="4404"/>
  </conditionalFormatting>
  <conditionalFormatting sqref="E71">
    <cfRule type="duplicateValues" dxfId="3991" priority="4403"/>
  </conditionalFormatting>
  <conditionalFormatting sqref="E71">
    <cfRule type="duplicateValues" dxfId="3990" priority="4402"/>
  </conditionalFormatting>
  <conditionalFormatting sqref="E71">
    <cfRule type="duplicateValues" dxfId="3989" priority="4401"/>
  </conditionalFormatting>
  <conditionalFormatting sqref="E71">
    <cfRule type="duplicateValues" dxfId="3988" priority="4400"/>
  </conditionalFormatting>
  <conditionalFormatting sqref="E71">
    <cfRule type="duplicateValues" dxfId="3987" priority="4399"/>
  </conditionalFormatting>
  <conditionalFormatting sqref="E71">
    <cfRule type="duplicateValues" dxfId="3986" priority="4398"/>
  </conditionalFormatting>
  <conditionalFormatting sqref="E71">
    <cfRule type="duplicateValues" dxfId="3985" priority="4397"/>
  </conditionalFormatting>
  <conditionalFormatting sqref="E71">
    <cfRule type="duplicateValues" dxfId="3984" priority="4396"/>
  </conditionalFormatting>
  <conditionalFormatting sqref="E71">
    <cfRule type="duplicateValues" dxfId="3983" priority="4395"/>
  </conditionalFormatting>
  <conditionalFormatting sqref="E71">
    <cfRule type="duplicateValues" dxfId="3982" priority="4394"/>
  </conditionalFormatting>
  <conditionalFormatting sqref="E71">
    <cfRule type="duplicateValues" dxfId="3981" priority="4393"/>
  </conditionalFormatting>
  <conditionalFormatting sqref="E71">
    <cfRule type="duplicateValues" dxfId="3980" priority="4392"/>
  </conditionalFormatting>
  <conditionalFormatting sqref="E71">
    <cfRule type="duplicateValues" dxfId="3979" priority="4391"/>
  </conditionalFormatting>
  <conditionalFormatting sqref="E71">
    <cfRule type="duplicateValues" dxfId="3978" priority="4390"/>
  </conditionalFormatting>
  <conditionalFormatting sqref="E71">
    <cfRule type="duplicateValues" dxfId="3977" priority="4389"/>
  </conditionalFormatting>
  <conditionalFormatting sqref="E71">
    <cfRule type="duplicateValues" dxfId="3976" priority="4388"/>
  </conditionalFormatting>
  <conditionalFormatting sqref="E71">
    <cfRule type="duplicateValues" dxfId="3975" priority="4387"/>
  </conditionalFormatting>
  <conditionalFormatting sqref="E71">
    <cfRule type="duplicateValues" dxfId="3974" priority="4386"/>
  </conditionalFormatting>
  <conditionalFormatting sqref="E71">
    <cfRule type="duplicateValues" dxfId="3973" priority="4385"/>
  </conditionalFormatting>
  <conditionalFormatting sqref="E71">
    <cfRule type="duplicateValues" dxfId="3972" priority="4384"/>
  </conditionalFormatting>
  <conditionalFormatting sqref="E71">
    <cfRule type="duplicateValues" dxfId="3971" priority="4383"/>
  </conditionalFormatting>
  <conditionalFormatting sqref="E71">
    <cfRule type="duplicateValues" dxfId="3970" priority="4382"/>
  </conditionalFormatting>
  <conditionalFormatting sqref="E71">
    <cfRule type="duplicateValues" dxfId="3969" priority="4381"/>
  </conditionalFormatting>
  <conditionalFormatting sqref="E71">
    <cfRule type="duplicateValues" dxfId="3968" priority="4380"/>
  </conditionalFormatting>
  <conditionalFormatting sqref="E71">
    <cfRule type="duplicateValues" dxfId="3967" priority="4379"/>
  </conditionalFormatting>
  <conditionalFormatting sqref="E71">
    <cfRule type="duplicateValues" dxfId="3966" priority="4378"/>
  </conditionalFormatting>
  <conditionalFormatting sqref="E71">
    <cfRule type="duplicateValues" dxfId="3965" priority="4377"/>
  </conditionalFormatting>
  <conditionalFormatting sqref="E71">
    <cfRule type="duplicateValues" dxfId="3964" priority="4376"/>
  </conditionalFormatting>
  <conditionalFormatting sqref="E71">
    <cfRule type="duplicateValues" dxfId="3963" priority="4375"/>
  </conditionalFormatting>
  <conditionalFormatting sqref="E71">
    <cfRule type="duplicateValues" dxfId="3962" priority="4374"/>
  </conditionalFormatting>
  <conditionalFormatting sqref="E71">
    <cfRule type="duplicateValues" dxfId="3961" priority="4373"/>
  </conditionalFormatting>
  <conditionalFormatting sqref="E71">
    <cfRule type="duplicateValues" dxfId="3960" priority="4372"/>
  </conditionalFormatting>
  <conditionalFormatting sqref="E71">
    <cfRule type="duplicateValues" dxfId="3959" priority="4371"/>
  </conditionalFormatting>
  <conditionalFormatting sqref="E71">
    <cfRule type="duplicateValues" dxfId="3958" priority="4370"/>
  </conditionalFormatting>
  <conditionalFormatting sqref="E71">
    <cfRule type="duplicateValues" dxfId="3957" priority="4369"/>
  </conditionalFormatting>
  <conditionalFormatting sqref="E71">
    <cfRule type="duplicateValues" dxfId="3956" priority="4368"/>
  </conditionalFormatting>
  <conditionalFormatting sqref="E71">
    <cfRule type="duplicateValues" dxfId="3955" priority="4367"/>
  </conditionalFormatting>
  <conditionalFormatting sqref="E71">
    <cfRule type="duplicateValues" dxfId="3954" priority="4366"/>
  </conditionalFormatting>
  <conditionalFormatting sqref="E71">
    <cfRule type="duplicateValues" dxfId="3953" priority="4365"/>
  </conditionalFormatting>
  <conditionalFormatting sqref="E71">
    <cfRule type="duplicateValues" dxfId="3952" priority="4364"/>
  </conditionalFormatting>
  <conditionalFormatting sqref="E71">
    <cfRule type="duplicateValues" dxfId="3951" priority="4363"/>
  </conditionalFormatting>
  <conditionalFormatting sqref="E71">
    <cfRule type="duplicateValues" dxfId="3950" priority="4362"/>
  </conditionalFormatting>
  <conditionalFormatting sqref="E71">
    <cfRule type="duplicateValues" dxfId="3949" priority="4361"/>
  </conditionalFormatting>
  <conditionalFormatting sqref="E71">
    <cfRule type="duplicateValues" dxfId="3948" priority="4360"/>
  </conditionalFormatting>
  <conditionalFormatting sqref="E71">
    <cfRule type="duplicateValues" dxfId="3947" priority="4359"/>
  </conditionalFormatting>
  <conditionalFormatting sqref="E71">
    <cfRule type="duplicateValues" dxfId="3946" priority="4358"/>
  </conditionalFormatting>
  <conditionalFormatting sqref="E71">
    <cfRule type="duplicateValues" dxfId="3945" priority="4357"/>
  </conditionalFormatting>
  <conditionalFormatting sqref="E71">
    <cfRule type="duplicateValues" dxfId="3944" priority="4356"/>
  </conditionalFormatting>
  <conditionalFormatting sqref="E71">
    <cfRule type="duplicateValues" dxfId="3943" priority="4355"/>
  </conditionalFormatting>
  <conditionalFormatting sqref="E71">
    <cfRule type="duplicateValues" dxfId="3942" priority="4354"/>
  </conditionalFormatting>
  <conditionalFormatting sqref="E71">
    <cfRule type="duplicateValues" dxfId="3941" priority="4353"/>
  </conditionalFormatting>
  <conditionalFormatting sqref="E71">
    <cfRule type="duplicateValues" dxfId="3940" priority="4352"/>
  </conditionalFormatting>
  <conditionalFormatting sqref="E71">
    <cfRule type="duplicateValues" dxfId="3939" priority="4351"/>
  </conditionalFormatting>
  <conditionalFormatting sqref="E71">
    <cfRule type="duplicateValues" dxfId="3938" priority="4350"/>
  </conditionalFormatting>
  <conditionalFormatting sqref="E71">
    <cfRule type="duplicateValues" dxfId="3937" priority="4349"/>
  </conditionalFormatting>
  <conditionalFormatting sqref="E71">
    <cfRule type="duplicateValues" dxfId="3936" priority="4348"/>
  </conditionalFormatting>
  <conditionalFormatting sqref="E71">
    <cfRule type="duplicateValues" dxfId="3935" priority="4347"/>
  </conditionalFormatting>
  <conditionalFormatting sqref="E71">
    <cfRule type="duplicateValues" dxfId="3934" priority="4346"/>
  </conditionalFormatting>
  <conditionalFormatting sqref="E71">
    <cfRule type="duplicateValues" dxfId="3933" priority="4345"/>
  </conditionalFormatting>
  <conditionalFormatting sqref="E71">
    <cfRule type="duplicateValues" dxfId="3932" priority="4344"/>
  </conditionalFormatting>
  <conditionalFormatting sqref="E71">
    <cfRule type="duplicateValues" dxfId="3931" priority="4343"/>
  </conditionalFormatting>
  <conditionalFormatting sqref="E71">
    <cfRule type="duplicateValues" dxfId="3930" priority="4342"/>
  </conditionalFormatting>
  <conditionalFormatting sqref="E71">
    <cfRule type="duplicateValues" dxfId="3929" priority="4341"/>
  </conditionalFormatting>
  <conditionalFormatting sqref="E71">
    <cfRule type="duplicateValues" dxfId="3928" priority="4340"/>
  </conditionalFormatting>
  <conditionalFormatting sqref="E71">
    <cfRule type="duplicateValues" dxfId="3927" priority="4339"/>
  </conditionalFormatting>
  <conditionalFormatting sqref="E71">
    <cfRule type="duplicateValues" dxfId="3926" priority="4338"/>
  </conditionalFormatting>
  <conditionalFormatting sqref="E71">
    <cfRule type="duplicateValues" dxfId="3925" priority="4337"/>
  </conditionalFormatting>
  <conditionalFormatting sqref="E71">
    <cfRule type="duplicateValues" dxfId="3924" priority="4336"/>
  </conditionalFormatting>
  <conditionalFormatting sqref="E71">
    <cfRule type="duplicateValues" dxfId="3923" priority="4335"/>
  </conditionalFormatting>
  <conditionalFormatting sqref="E71">
    <cfRule type="duplicateValues" dxfId="3922" priority="4334"/>
  </conditionalFormatting>
  <conditionalFormatting sqref="E71">
    <cfRule type="duplicateValues" dxfId="3921" priority="4333"/>
  </conditionalFormatting>
  <conditionalFormatting sqref="E71">
    <cfRule type="duplicateValues" dxfId="3920" priority="4332"/>
  </conditionalFormatting>
  <conditionalFormatting sqref="E71">
    <cfRule type="duplicateValues" dxfId="3919" priority="4331"/>
  </conditionalFormatting>
  <conditionalFormatting sqref="E71">
    <cfRule type="duplicateValues" dxfId="3918" priority="4330"/>
  </conditionalFormatting>
  <conditionalFormatting sqref="E71">
    <cfRule type="duplicateValues" dxfId="3917" priority="4329"/>
  </conditionalFormatting>
  <conditionalFormatting sqref="E71">
    <cfRule type="duplicateValues" dxfId="3916" priority="4328"/>
  </conditionalFormatting>
  <conditionalFormatting sqref="E71">
    <cfRule type="duplicateValues" dxfId="3915" priority="4327"/>
  </conditionalFormatting>
  <conditionalFormatting sqref="E71">
    <cfRule type="duplicateValues" dxfId="3914" priority="4326"/>
  </conditionalFormatting>
  <conditionalFormatting sqref="E71">
    <cfRule type="duplicateValues" dxfId="3913" priority="4325"/>
  </conditionalFormatting>
  <conditionalFormatting sqref="E71">
    <cfRule type="duplicateValues" dxfId="3912" priority="4324"/>
  </conditionalFormatting>
  <conditionalFormatting sqref="E71">
    <cfRule type="duplicateValues" dxfId="3911" priority="4323"/>
  </conditionalFormatting>
  <conditionalFormatting sqref="E71">
    <cfRule type="duplicateValues" dxfId="3910" priority="4322"/>
  </conditionalFormatting>
  <conditionalFormatting sqref="E71">
    <cfRule type="duplicateValues" dxfId="3909" priority="4321"/>
  </conditionalFormatting>
  <conditionalFormatting sqref="E71">
    <cfRule type="duplicateValues" dxfId="3908" priority="4320"/>
  </conditionalFormatting>
  <conditionalFormatting sqref="E71">
    <cfRule type="duplicateValues" dxfId="3907" priority="4319"/>
  </conditionalFormatting>
  <conditionalFormatting sqref="E71">
    <cfRule type="duplicateValues" dxfId="3906" priority="4318"/>
  </conditionalFormatting>
  <conditionalFormatting sqref="E71">
    <cfRule type="duplicateValues" dxfId="3905" priority="4317"/>
  </conditionalFormatting>
  <conditionalFormatting sqref="E71">
    <cfRule type="duplicateValues" dxfId="3904" priority="4316"/>
  </conditionalFormatting>
  <conditionalFormatting sqref="E71">
    <cfRule type="duplicateValues" dxfId="3903" priority="4315"/>
  </conditionalFormatting>
  <conditionalFormatting sqref="E71">
    <cfRule type="duplicateValues" dxfId="3902" priority="4314"/>
  </conditionalFormatting>
  <conditionalFormatting sqref="E71">
    <cfRule type="duplicateValues" dxfId="3901" priority="4313"/>
  </conditionalFormatting>
  <conditionalFormatting sqref="E71">
    <cfRule type="duplicateValues" dxfId="3900" priority="4312"/>
  </conditionalFormatting>
  <conditionalFormatting sqref="E71">
    <cfRule type="duplicateValues" dxfId="3899" priority="4311"/>
  </conditionalFormatting>
  <conditionalFormatting sqref="E71">
    <cfRule type="duplicateValues" dxfId="3898" priority="4310"/>
  </conditionalFormatting>
  <conditionalFormatting sqref="E71">
    <cfRule type="duplicateValues" dxfId="3897" priority="4309"/>
  </conditionalFormatting>
  <conditionalFormatting sqref="E71">
    <cfRule type="duplicateValues" dxfId="3896" priority="4308"/>
  </conditionalFormatting>
  <conditionalFormatting sqref="E71">
    <cfRule type="duplicateValues" dxfId="3895" priority="4307"/>
  </conditionalFormatting>
  <conditionalFormatting sqref="E71">
    <cfRule type="duplicateValues" dxfId="3894" priority="4306"/>
  </conditionalFormatting>
  <conditionalFormatting sqref="E71">
    <cfRule type="duplicateValues" dxfId="3893" priority="4305"/>
  </conditionalFormatting>
  <conditionalFormatting sqref="E71">
    <cfRule type="duplicateValues" dxfId="3892" priority="4304"/>
  </conditionalFormatting>
  <conditionalFormatting sqref="E71">
    <cfRule type="duplicateValues" dxfId="3891" priority="4303"/>
  </conditionalFormatting>
  <conditionalFormatting sqref="E71">
    <cfRule type="duplicateValues" dxfId="3890" priority="4302"/>
  </conditionalFormatting>
  <conditionalFormatting sqref="E71">
    <cfRule type="duplicateValues" dxfId="3889" priority="4301"/>
  </conditionalFormatting>
  <conditionalFormatting sqref="E71">
    <cfRule type="duplicateValues" dxfId="3888" priority="4300"/>
  </conditionalFormatting>
  <conditionalFormatting sqref="E71">
    <cfRule type="duplicateValues" dxfId="3887" priority="4299"/>
  </conditionalFormatting>
  <conditionalFormatting sqref="E71">
    <cfRule type="duplicateValues" dxfId="3886" priority="4298"/>
  </conditionalFormatting>
  <conditionalFormatting sqref="E71">
    <cfRule type="duplicateValues" dxfId="3885" priority="4297"/>
  </conditionalFormatting>
  <conditionalFormatting sqref="E71">
    <cfRule type="duplicateValues" dxfId="3884" priority="4296"/>
  </conditionalFormatting>
  <conditionalFormatting sqref="E71">
    <cfRule type="duplicateValues" dxfId="3883" priority="4295"/>
  </conditionalFormatting>
  <conditionalFormatting sqref="E71">
    <cfRule type="duplicateValues" dxfId="3882" priority="4294"/>
  </conditionalFormatting>
  <conditionalFormatting sqref="E71">
    <cfRule type="duplicateValues" dxfId="3881" priority="4293"/>
  </conditionalFormatting>
  <conditionalFormatting sqref="E71">
    <cfRule type="duplicateValues" dxfId="3880" priority="4292"/>
  </conditionalFormatting>
  <conditionalFormatting sqref="E71">
    <cfRule type="duplicateValues" dxfId="3879" priority="4291"/>
  </conditionalFormatting>
  <conditionalFormatting sqref="E71">
    <cfRule type="duplicateValues" dxfId="3878" priority="4290"/>
  </conditionalFormatting>
  <conditionalFormatting sqref="E71">
    <cfRule type="duplicateValues" dxfId="3877" priority="4289"/>
  </conditionalFormatting>
  <conditionalFormatting sqref="E71">
    <cfRule type="duplicateValues" dxfId="3876" priority="4288"/>
  </conditionalFormatting>
  <conditionalFormatting sqref="E71">
    <cfRule type="duplicateValues" dxfId="3875" priority="4287"/>
  </conditionalFormatting>
  <conditionalFormatting sqref="E71">
    <cfRule type="duplicateValues" dxfId="3874" priority="4286"/>
  </conditionalFormatting>
  <conditionalFormatting sqref="E71">
    <cfRule type="duplicateValues" dxfId="3873" priority="4285"/>
  </conditionalFormatting>
  <conditionalFormatting sqref="E71">
    <cfRule type="duplicateValues" dxfId="3872" priority="4284"/>
  </conditionalFormatting>
  <conditionalFormatting sqref="E71">
    <cfRule type="duplicateValues" dxfId="3871" priority="4283"/>
  </conditionalFormatting>
  <conditionalFormatting sqref="E71">
    <cfRule type="duplicateValues" dxfId="3870" priority="4282"/>
  </conditionalFormatting>
  <conditionalFormatting sqref="E71">
    <cfRule type="duplicateValues" dxfId="3869" priority="4281"/>
  </conditionalFormatting>
  <conditionalFormatting sqref="E71">
    <cfRule type="duplicateValues" dxfId="3868" priority="4280"/>
  </conditionalFormatting>
  <conditionalFormatting sqref="E71">
    <cfRule type="duplicateValues" dxfId="3867" priority="4279"/>
  </conditionalFormatting>
  <conditionalFormatting sqref="E71">
    <cfRule type="duplicateValues" dxfId="3866" priority="4278"/>
  </conditionalFormatting>
  <conditionalFormatting sqref="E71">
    <cfRule type="duplicateValues" dxfId="3865" priority="4277"/>
  </conditionalFormatting>
  <conditionalFormatting sqref="E71">
    <cfRule type="duplicateValues" dxfId="3864" priority="4276"/>
  </conditionalFormatting>
  <conditionalFormatting sqref="E71">
    <cfRule type="duplicateValues" dxfId="3863" priority="4275"/>
  </conditionalFormatting>
  <conditionalFormatting sqref="E71">
    <cfRule type="duplicateValues" dxfId="3862" priority="4274"/>
  </conditionalFormatting>
  <conditionalFormatting sqref="E71">
    <cfRule type="duplicateValues" dxfId="3861" priority="4273"/>
  </conditionalFormatting>
  <conditionalFormatting sqref="E71">
    <cfRule type="duplicateValues" dxfId="3860" priority="4272"/>
  </conditionalFormatting>
  <conditionalFormatting sqref="E71">
    <cfRule type="duplicateValues" dxfId="3859" priority="4271"/>
  </conditionalFormatting>
  <conditionalFormatting sqref="E71">
    <cfRule type="duplicateValues" dxfId="3858" priority="4270"/>
  </conditionalFormatting>
  <conditionalFormatting sqref="E71">
    <cfRule type="duplicateValues" dxfId="3857" priority="4269"/>
  </conditionalFormatting>
  <conditionalFormatting sqref="E71">
    <cfRule type="duplicateValues" dxfId="3856" priority="4268"/>
  </conditionalFormatting>
  <conditionalFormatting sqref="E71">
    <cfRule type="duplicateValues" dxfId="3855" priority="4267"/>
  </conditionalFormatting>
  <conditionalFormatting sqref="E71">
    <cfRule type="duplicateValues" dxfId="3854" priority="4266"/>
  </conditionalFormatting>
  <conditionalFormatting sqref="E71">
    <cfRule type="duplicateValues" dxfId="3853" priority="4265"/>
  </conditionalFormatting>
  <conditionalFormatting sqref="E71">
    <cfRule type="duplicateValues" dxfId="3852" priority="4264" stopIfTrue="1"/>
  </conditionalFormatting>
  <conditionalFormatting sqref="E71">
    <cfRule type="duplicateValues" dxfId="3851" priority="4263" stopIfTrue="1"/>
  </conditionalFormatting>
  <conditionalFormatting sqref="E71">
    <cfRule type="duplicateValues" dxfId="3850" priority="4262" stopIfTrue="1"/>
  </conditionalFormatting>
  <conditionalFormatting sqref="E71">
    <cfRule type="duplicateValues" dxfId="3849" priority="4261" stopIfTrue="1"/>
  </conditionalFormatting>
  <conditionalFormatting sqref="E71">
    <cfRule type="duplicateValues" dxfId="3848" priority="4260" stopIfTrue="1"/>
  </conditionalFormatting>
  <conditionalFormatting sqref="E71">
    <cfRule type="duplicateValues" dxfId="3847" priority="4259" stopIfTrue="1"/>
  </conditionalFormatting>
  <conditionalFormatting sqref="E71">
    <cfRule type="duplicateValues" dxfId="3846" priority="4258" stopIfTrue="1"/>
  </conditionalFormatting>
  <conditionalFormatting sqref="E71">
    <cfRule type="duplicateValues" dxfId="3845" priority="4257" stopIfTrue="1"/>
  </conditionalFormatting>
  <conditionalFormatting sqref="E71">
    <cfRule type="duplicateValues" dxfId="3844" priority="4256" stopIfTrue="1"/>
  </conditionalFormatting>
  <conditionalFormatting sqref="E71">
    <cfRule type="duplicateValues" dxfId="3843" priority="4255" stopIfTrue="1"/>
  </conditionalFormatting>
  <conditionalFormatting sqref="E71">
    <cfRule type="duplicateValues" dxfId="3842" priority="4254" stopIfTrue="1"/>
  </conditionalFormatting>
  <conditionalFormatting sqref="E71">
    <cfRule type="duplicateValues" dxfId="3841" priority="4253" stopIfTrue="1"/>
  </conditionalFormatting>
  <conditionalFormatting sqref="E71">
    <cfRule type="duplicateValues" dxfId="3840" priority="4252" stopIfTrue="1"/>
  </conditionalFormatting>
  <conditionalFormatting sqref="E71">
    <cfRule type="duplicateValues" dxfId="3839" priority="4251" stopIfTrue="1"/>
  </conditionalFormatting>
  <conditionalFormatting sqref="E71">
    <cfRule type="duplicateValues" dxfId="3838" priority="4250" stopIfTrue="1"/>
  </conditionalFormatting>
  <conditionalFormatting sqref="E71">
    <cfRule type="duplicateValues" dxfId="3837" priority="4249" stopIfTrue="1"/>
  </conditionalFormatting>
  <conditionalFormatting sqref="E71">
    <cfRule type="duplicateValues" dxfId="3836" priority="4248" stopIfTrue="1"/>
  </conditionalFormatting>
  <conditionalFormatting sqref="E71">
    <cfRule type="duplicateValues" dxfId="3835" priority="4247" stopIfTrue="1"/>
  </conditionalFormatting>
  <conditionalFormatting sqref="E71">
    <cfRule type="duplicateValues" dxfId="3834" priority="4246" stopIfTrue="1"/>
  </conditionalFormatting>
  <conditionalFormatting sqref="E71">
    <cfRule type="duplicateValues" dxfId="3833" priority="4245" stopIfTrue="1"/>
  </conditionalFormatting>
  <conditionalFormatting sqref="E71">
    <cfRule type="duplicateValues" dxfId="3832" priority="4244" stopIfTrue="1"/>
  </conditionalFormatting>
  <conditionalFormatting sqref="E71">
    <cfRule type="duplicateValues" dxfId="3831" priority="4243" stopIfTrue="1"/>
  </conditionalFormatting>
  <conditionalFormatting sqref="E71">
    <cfRule type="duplicateValues" dxfId="3830" priority="4242" stopIfTrue="1"/>
  </conditionalFormatting>
  <conditionalFormatting sqref="E71">
    <cfRule type="duplicateValues" dxfId="3829" priority="4241" stopIfTrue="1"/>
  </conditionalFormatting>
  <conditionalFormatting sqref="E71">
    <cfRule type="duplicateValues" dxfId="3828" priority="4240"/>
  </conditionalFormatting>
  <conditionalFormatting sqref="E71">
    <cfRule type="duplicateValues" dxfId="3827" priority="4239"/>
  </conditionalFormatting>
  <conditionalFormatting sqref="E71">
    <cfRule type="duplicateValues" dxfId="3826" priority="4238"/>
  </conditionalFormatting>
  <conditionalFormatting sqref="E71">
    <cfRule type="duplicateValues" dxfId="3825" priority="4237"/>
  </conditionalFormatting>
  <conditionalFormatting sqref="E71">
    <cfRule type="duplicateValues" dxfId="3824" priority="4236"/>
  </conditionalFormatting>
  <conditionalFormatting sqref="E71">
    <cfRule type="duplicateValues" dxfId="3823" priority="4235"/>
  </conditionalFormatting>
  <conditionalFormatting sqref="E71">
    <cfRule type="duplicateValues" dxfId="3822" priority="4234"/>
  </conditionalFormatting>
  <conditionalFormatting sqref="E71">
    <cfRule type="duplicateValues" dxfId="3821" priority="4233"/>
  </conditionalFormatting>
  <conditionalFormatting sqref="E71">
    <cfRule type="duplicateValues" dxfId="3820" priority="4232"/>
  </conditionalFormatting>
  <conditionalFormatting sqref="E71">
    <cfRule type="duplicateValues" dxfId="3819" priority="4231"/>
  </conditionalFormatting>
  <conditionalFormatting sqref="E71">
    <cfRule type="duplicateValues" dxfId="3818" priority="4230"/>
  </conditionalFormatting>
  <conditionalFormatting sqref="E71">
    <cfRule type="duplicateValues" dxfId="3817" priority="4229"/>
  </conditionalFormatting>
  <conditionalFormatting sqref="E71">
    <cfRule type="duplicateValues" dxfId="3816" priority="4228"/>
  </conditionalFormatting>
  <conditionalFormatting sqref="E71">
    <cfRule type="duplicateValues" dxfId="3815" priority="4227"/>
  </conditionalFormatting>
  <conditionalFormatting sqref="E71">
    <cfRule type="duplicateValues" dxfId="3814" priority="4226"/>
  </conditionalFormatting>
  <conditionalFormatting sqref="E71">
    <cfRule type="duplicateValues" dxfId="3813" priority="4225"/>
  </conditionalFormatting>
  <conditionalFormatting sqref="E71">
    <cfRule type="duplicateValues" dxfId="3812" priority="4224"/>
  </conditionalFormatting>
  <conditionalFormatting sqref="E71">
    <cfRule type="duplicateValues" dxfId="3811" priority="4223"/>
  </conditionalFormatting>
  <conditionalFormatting sqref="E71">
    <cfRule type="duplicateValues" dxfId="3810" priority="4222"/>
  </conditionalFormatting>
  <conditionalFormatting sqref="E71">
    <cfRule type="duplicateValues" dxfId="3809" priority="4221"/>
  </conditionalFormatting>
  <conditionalFormatting sqref="E71">
    <cfRule type="duplicateValues" dxfId="3808" priority="4220"/>
  </conditionalFormatting>
  <conditionalFormatting sqref="E71">
    <cfRule type="duplicateValues" dxfId="3807" priority="4219"/>
  </conditionalFormatting>
  <conditionalFormatting sqref="E71">
    <cfRule type="duplicateValues" dxfId="3806" priority="4218"/>
  </conditionalFormatting>
  <conditionalFormatting sqref="E71">
    <cfRule type="duplicateValues" dxfId="3805" priority="4217"/>
  </conditionalFormatting>
  <conditionalFormatting sqref="E71">
    <cfRule type="duplicateValues" dxfId="3804" priority="4216"/>
  </conditionalFormatting>
  <conditionalFormatting sqref="E71">
    <cfRule type="duplicateValues" dxfId="3803" priority="4215"/>
  </conditionalFormatting>
  <conditionalFormatting sqref="E71">
    <cfRule type="duplicateValues" dxfId="3802" priority="4214"/>
  </conditionalFormatting>
  <conditionalFormatting sqref="E71">
    <cfRule type="duplicateValues" dxfId="3801" priority="4213"/>
  </conditionalFormatting>
  <conditionalFormatting sqref="E71">
    <cfRule type="duplicateValues" dxfId="3800" priority="4212"/>
  </conditionalFormatting>
  <conditionalFormatting sqref="E71">
    <cfRule type="duplicateValues" dxfId="3799" priority="4211"/>
  </conditionalFormatting>
  <conditionalFormatting sqref="E71">
    <cfRule type="duplicateValues" dxfId="3798" priority="4210"/>
  </conditionalFormatting>
  <conditionalFormatting sqref="E71">
    <cfRule type="duplicateValues" dxfId="3797" priority="4209"/>
  </conditionalFormatting>
  <conditionalFormatting sqref="E71">
    <cfRule type="duplicateValues" dxfId="3796" priority="4208"/>
  </conditionalFormatting>
  <conditionalFormatting sqref="E71">
    <cfRule type="duplicateValues" dxfId="3795" priority="4207"/>
  </conditionalFormatting>
  <conditionalFormatting sqref="E71">
    <cfRule type="duplicateValues" dxfId="3794" priority="4206"/>
  </conditionalFormatting>
  <conditionalFormatting sqref="E71">
    <cfRule type="duplicateValues" dxfId="3793" priority="4205"/>
  </conditionalFormatting>
  <conditionalFormatting sqref="E71">
    <cfRule type="duplicateValues" dxfId="3792" priority="4204"/>
  </conditionalFormatting>
  <conditionalFormatting sqref="E71">
    <cfRule type="duplicateValues" dxfId="3791" priority="4203"/>
  </conditionalFormatting>
  <conditionalFormatting sqref="E71">
    <cfRule type="duplicateValues" dxfId="3790" priority="4202"/>
  </conditionalFormatting>
  <conditionalFormatting sqref="E71">
    <cfRule type="duplicateValues" dxfId="3789" priority="4201"/>
  </conditionalFormatting>
  <conditionalFormatting sqref="E71">
    <cfRule type="duplicateValues" dxfId="3788" priority="4200"/>
  </conditionalFormatting>
  <conditionalFormatting sqref="E71">
    <cfRule type="duplicateValues" dxfId="3787" priority="4199"/>
  </conditionalFormatting>
  <conditionalFormatting sqref="E71">
    <cfRule type="duplicateValues" dxfId="3786" priority="4198"/>
  </conditionalFormatting>
  <conditionalFormatting sqref="E71">
    <cfRule type="duplicateValues" dxfId="3785" priority="4197"/>
  </conditionalFormatting>
  <conditionalFormatting sqref="E71">
    <cfRule type="duplicateValues" dxfId="3784" priority="4196"/>
  </conditionalFormatting>
  <conditionalFormatting sqref="E71">
    <cfRule type="duplicateValues" dxfId="3783" priority="4195"/>
  </conditionalFormatting>
  <conditionalFormatting sqref="E71">
    <cfRule type="duplicateValues" dxfId="3782" priority="4194"/>
  </conditionalFormatting>
  <conditionalFormatting sqref="E71">
    <cfRule type="duplicateValues" dxfId="3781" priority="4193"/>
  </conditionalFormatting>
  <conditionalFormatting sqref="E71">
    <cfRule type="duplicateValues" dxfId="3780" priority="4192"/>
  </conditionalFormatting>
  <conditionalFormatting sqref="E71">
    <cfRule type="duplicateValues" dxfId="3779" priority="4191"/>
  </conditionalFormatting>
  <conditionalFormatting sqref="E71">
    <cfRule type="duplicateValues" dxfId="3778" priority="4190"/>
  </conditionalFormatting>
  <conditionalFormatting sqref="E71">
    <cfRule type="duplicateValues" dxfId="3777" priority="4189"/>
  </conditionalFormatting>
  <conditionalFormatting sqref="E71">
    <cfRule type="duplicateValues" dxfId="3776" priority="4188"/>
  </conditionalFormatting>
  <conditionalFormatting sqref="E71">
    <cfRule type="duplicateValues" dxfId="3775" priority="4187"/>
  </conditionalFormatting>
  <conditionalFormatting sqref="E71">
    <cfRule type="duplicateValues" dxfId="3774" priority="4186"/>
  </conditionalFormatting>
  <conditionalFormatting sqref="E71">
    <cfRule type="duplicateValues" dxfId="3773" priority="4185"/>
  </conditionalFormatting>
  <conditionalFormatting sqref="E71">
    <cfRule type="duplicateValues" dxfId="3772" priority="4184"/>
  </conditionalFormatting>
  <conditionalFormatting sqref="E71">
    <cfRule type="duplicateValues" dxfId="3771" priority="4183"/>
  </conditionalFormatting>
  <conditionalFormatting sqref="E71">
    <cfRule type="duplicateValues" dxfId="3770" priority="4182"/>
  </conditionalFormatting>
  <conditionalFormatting sqref="E71">
    <cfRule type="duplicateValues" dxfId="3769" priority="4181"/>
  </conditionalFormatting>
  <conditionalFormatting sqref="E71">
    <cfRule type="duplicateValues" dxfId="3768" priority="4180"/>
  </conditionalFormatting>
  <conditionalFormatting sqref="E71">
    <cfRule type="duplicateValues" dxfId="3767" priority="4179"/>
  </conditionalFormatting>
  <conditionalFormatting sqref="E71">
    <cfRule type="duplicateValues" dxfId="3766" priority="4178"/>
  </conditionalFormatting>
  <conditionalFormatting sqref="E71">
    <cfRule type="duplicateValues" dxfId="3765" priority="4177"/>
  </conditionalFormatting>
  <conditionalFormatting sqref="E71">
    <cfRule type="duplicateValues" dxfId="3764" priority="4176"/>
  </conditionalFormatting>
  <conditionalFormatting sqref="E71">
    <cfRule type="duplicateValues" dxfId="3763" priority="4175"/>
  </conditionalFormatting>
  <conditionalFormatting sqref="E71">
    <cfRule type="duplicateValues" dxfId="3762" priority="4174"/>
  </conditionalFormatting>
  <conditionalFormatting sqref="E71">
    <cfRule type="duplicateValues" dxfId="3761" priority="4173"/>
  </conditionalFormatting>
  <conditionalFormatting sqref="E71">
    <cfRule type="duplicateValues" dxfId="3760" priority="4172"/>
  </conditionalFormatting>
  <conditionalFormatting sqref="E71">
    <cfRule type="duplicateValues" dxfId="3759" priority="4171"/>
  </conditionalFormatting>
  <conditionalFormatting sqref="E71">
    <cfRule type="duplicateValues" dxfId="3758" priority="4170"/>
  </conditionalFormatting>
  <conditionalFormatting sqref="E71">
    <cfRule type="duplicateValues" dxfId="3757" priority="4169"/>
  </conditionalFormatting>
  <conditionalFormatting sqref="E71">
    <cfRule type="duplicateValues" dxfId="3756" priority="4168"/>
  </conditionalFormatting>
  <conditionalFormatting sqref="E71">
    <cfRule type="duplicateValues" dxfId="3755" priority="4167"/>
  </conditionalFormatting>
  <conditionalFormatting sqref="E71">
    <cfRule type="duplicateValues" dxfId="3754" priority="4166"/>
  </conditionalFormatting>
  <conditionalFormatting sqref="E71">
    <cfRule type="duplicateValues" dxfId="3753" priority="4165"/>
  </conditionalFormatting>
  <conditionalFormatting sqref="E71">
    <cfRule type="duplicateValues" dxfId="3752" priority="4164"/>
  </conditionalFormatting>
  <conditionalFormatting sqref="E71">
    <cfRule type="duplicateValues" dxfId="3751" priority="4163"/>
  </conditionalFormatting>
  <conditionalFormatting sqref="E71">
    <cfRule type="duplicateValues" dxfId="3750" priority="4162"/>
  </conditionalFormatting>
  <conditionalFormatting sqref="E71">
    <cfRule type="duplicateValues" dxfId="3749" priority="4161"/>
  </conditionalFormatting>
  <conditionalFormatting sqref="E71">
    <cfRule type="duplicateValues" dxfId="3748" priority="4160"/>
  </conditionalFormatting>
  <conditionalFormatting sqref="E71">
    <cfRule type="duplicateValues" dxfId="3747" priority="4159"/>
  </conditionalFormatting>
  <conditionalFormatting sqref="E71">
    <cfRule type="duplicateValues" dxfId="3746" priority="4158"/>
  </conditionalFormatting>
  <conditionalFormatting sqref="E71">
    <cfRule type="duplicateValues" dxfId="3745" priority="4157"/>
  </conditionalFormatting>
  <conditionalFormatting sqref="E71">
    <cfRule type="duplicateValues" dxfId="3744" priority="4156"/>
  </conditionalFormatting>
  <conditionalFormatting sqref="E71">
    <cfRule type="duplicateValues" dxfId="3743" priority="4155"/>
  </conditionalFormatting>
  <conditionalFormatting sqref="E71">
    <cfRule type="duplicateValues" dxfId="3742" priority="4154"/>
  </conditionalFormatting>
  <conditionalFormatting sqref="E71">
    <cfRule type="duplicateValues" dxfId="3741" priority="4153"/>
  </conditionalFormatting>
  <conditionalFormatting sqref="E71">
    <cfRule type="duplicateValues" dxfId="3740" priority="4152"/>
  </conditionalFormatting>
  <conditionalFormatting sqref="E71">
    <cfRule type="duplicateValues" dxfId="3739" priority="4151"/>
  </conditionalFormatting>
  <conditionalFormatting sqref="E71">
    <cfRule type="duplicateValues" dxfId="3738" priority="4150"/>
  </conditionalFormatting>
  <conditionalFormatting sqref="E71">
    <cfRule type="duplicateValues" dxfId="3737" priority="4149"/>
  </conditionalFormatting>
  <conditionalFormatting sqref="E71">
    <cfRule type="duplicateValues" dxfId="3736" priority="4148"/>
  </conditionalFormatting>
  <conditionalFormatting sqref="E71">
    <cfRule type="duplicateValues" dxfId="3735" priority="4147"/>
  </conditionalFormatting>
  <conditionalFormatting sqref="E71">
    <cfRule type="duplicateValues" dxfId="3734" priority="4146"/>
  </conditionalFormatting>
  <conditionalFormatting sqref="E71">
    <cfRule type="duplicateValues" dxfId="3733" priority="4145"/>
  </conditionalFormatting>
  <conditionalFormatting sqref="E71">
    <cfRule type="duplicateValues" dxfId="3732" priority="4144"/>
  </conditionalFormatting>
  <conditionalFormatting sqref="E71">
    <cfRule type="duplicateValues" dxfId="3731" priority="4143"/>
  </conditionalFormatting>
  <conditionalFormatting sqref="E71">
    <cfRule type="duplicateValues" dxfId="3730" priority="4142"/>
  </conditionalFormatting>
  <conditionalFormatting sqref="E71">
    <cfRule type="duplicateValues" dxfId="3729" priority="4141"/>
  </conditionalFormatting>
  <conditionalFormatting sqref="E71">
    <cfRule type="duplicateValues" dxfId="3728" priority="4140"/>
  </conditionalFormatting>
  <conditionalFormatting sqref="E71">
    <cfRule type="duplicateValues" dxfId="3727" priority="4139"/>
  </conditionalFormatting>
  <conditionalFormatting sqref="E71">
    <cfRule type="duplicateValues" dxfId="3726" priority="4138"/>
  </conditionalFormatting>
  <conditionalFormatting sqref="E71">
    <cfRule type="duplicateValues" dxfId="3725" priority="4137"/>
  </conditionalFormatting>
  <conditionalFormatting sqref="E71">
    <cfRule type="duplicateValues" dxfId="3724" priority="4136"/>
  </conditionalFormatting>
  <conditionalFormatting sqref="E71">
    <cfRule type="duplicateValues" dxfId="3723" priority="4135"/>
  </conditionalFormatting>
  <conditionalFormatting sqref="E71">
    <cfRule type="duplicateValues" dxfId="3722" priority="4134"/>
  </conditionalFormatting>
  <conditionalFormatting sqref="E71">
    <cfRule type="duplicateValues" dxfId="3721" priority="4133"/>
  </conditionalFormatting>
  <conditionalFormatting sqref="E71">
    <cfRule type="duplicateValues" dxfId="3720" priority="4132"/>
  </conditionalFormatting>
  <conditionalFormatting sqref="E71">
    <cfRule type="duplicateValues" dxfId="3719" priority="4131"/>
  </conditionalFormatting>
  <conditionalFormatting sqref="E71">
    <cfRule type="duplicateValues" dxfId="3718" priority="4130"/>
  </conditionalFormatting>
  <conditionalFormatting sqref="E71">
    <cfRule type="duplicateValues" dxfId="3717" priority="4129"/>
  </conditionalFormatting>
  <conditionalFormatting sqref="E71">
    <cfRule type="duplicateValues" dxfId="3716" priority="4128"/>
  </conditionalFormatting>
  <conditionalFormatting sqref="E71">
    <cfRule type="duplicateValues" dxfId="3715" priority="4127"/>
  </conditionalFormatting>
  <conditionalFormatting sqref="E71">
    <cfRule type="duplicateValues" dxfId="3714" priority="4126"/>
  </conditionalFormatting>
  <conditionalFormatting sqref="E71">
    <cfRule type="duplicateValues" dxfId="3713" priority="4125"/>
  </conditionalFormatting>
  <conditionalFormatting sqref="E71">
    <cfRule type="duplicateValues" dxfId="3712" priority="4124"/>
  </conditionalFormatting>
  <conditionalFormatting sqref="E71">
    <cfRule type="duplicateValues" dxfId="3711" priority="4123"/>
  </conditionalFormatting>
  <conditionalFormatting sqref="E71">
    <cfRule type="duplicateValues" dxfId="3710" priority="4122"/>
  </conditionalFormatting>
  <conditionalFormatting sqref="E71">
    <cfRule type="duplicateValues" dxfId="3709" priority="4121"/>
  </conditionalFormatting>
  <conditionalFormatting sqref="E71">
    <cfRule type="duplicateValues" dxfId="3708" priority="4120"/>
  </conditionalFormatting>
  <conditionalFormatting sqref="E71">
    <cfRule type="duplicateValues" dxfId="3707" priority="4119"/>
  </conditionalFormatting>
  <conditionalFormatting sqref="E71">
    <cfRule type="duplicateValues" dxfId="3706" priority="4118"/>
  </conditionalFormatting>
  <conditionalFormatting sqref="E71">
    <cfRule type="duplicateValues" dxfId="3705" priority="4117"/>
  </conditionalFormatting>
  <conditionalFormatting sqref="E71">
    <cfRule type="duplicateValues" dxfId="3704" priority="4116"/>
  </conditionalFormatting>
  <conditionalFormatting sqref="E71">
    <cfRule type="duplicateValues" dxfId="3703" priority="4115"/>
  </conditionalFormatting>
  <conditionalFormatting sqref="E71">
    <cfRule type="duplicateValues" dxfId="3702" priority="4114"/>
  </conditionalFormatting>
  <conditionalFormatting sqref="E71">
    <cfRule type="duplicateValues" dxfId="3701" priority="4113"/>
  </conditionalFormatting>
  <conditionalFormatting sqref="E71">
    <cfRule type="duplicateValues" dxfId="3700" priority="4112"/>
  </conditionalFormatting>
  <conditionalFormatting sqref="E71">
    <cfRule type="duplicateValues" dxfId="3699" priority="4111"/>
  </conditionalFormatting>
  <conditionalFormatting sqref="E71">
    <cfRule type="duplicateValues" dxfId="3698" priority="4110"/>
  </conditionalFormatting>
  <conditionalFormatting sqref="E71">
    <cfRule type="duplicateValues" dxfId="3697" priority="4109"/>
  </conditionalFormatting>
  <conditionalFormatting sqref="E71">
    <cfRule type="duplicateValues" dxfId="3696" priority="4108"/>
  </conditionalFormatting>
  <conditionalFormatting sqref="E71">
    <cfRule type="duplicateValues" dxfId="3695" priority="4107"/>
  </conditionalFormatting>
  <conditionalFormatting sqref="E71">
    <cfRule type="duplicateValues" dxfId="3694" priority="4106"/>
  </conditionalFormatting>
  <conditionalFormatting sqref="E71">
    <cfRule type="duplicateValues" dxfId="3693" priority="4105"/>
  </conditionalFormatting>
  <conditionalFormatting sqref="E71">
    <cfRule type="duplicateValues" dxfId="3692" priority="4104"/>
  </conditionalFormatting>
  <conditionalFormatting sqref="E71">
    <cfRule type="duplicateValues" dxfId="3691" priority="4103"/>
  </conditionalFormatting>
  <conditionalFormatting sqref="E71">
    <cfRule type="duplicateValues" dxfId="3690" priority="4102"/>
  </conditionalFormatting>
  <conditionalFormatting sqref="E71">
    <cfRule type="duplicateValues" dxfId="3689" priority="4101"/>
  </conditionalFormatting>
  <conditionalFormatting sqref="E71">
    <cfRule type="duplicateValues" dxfId="3688" priority="4100"/>
  </conditionalFormatting>
  <conditionalFormatting sqref="E71">
    <cfRule type="duplicateValues" dxfId="3687" priority="4099"/>
  </conditionalFormatting>
  <conditionalFormatting sqref="E71">
    <cfRule type="duplicateValues" dxfId="3686" priority="4098"/>
  </conditionalFormatting>
  <conditionalFormatting sqref="E71">
    <cfRule type="duplicateValues" dxfId="3685" priority="4097"/>
  </conditionalFormatting>
  <conditionalFormatting sqref="E71">
    <cfRule type="duplicateValues" dxfId="3684" priority="4096"/>
  </conditionalFormatting>
  <conditionalFormatting sqref="E71">
    <cfRule type="duplicateValues" dxfId="3683" priority="4095"/>
  </conditionalFormatting>
  <conditionalFormatting sqref="E71">
    <cfRule type="duplicateValues" dxfId="3682" priority="4094"/>
  </conditionalFormatting>
  <conditionalFormatting sqref="E71">
    <cfRule type="duplicateValues" dxfId="3681" priority="4093"/>
  </conditionalFormatting>
  <conditionalFormatting sqref="E71">
    <cfRule type="duplicateValues" dxfId="3680" priority="4092"/>
  </conditionalFormatting>
  <conditionalFormatting sqref="E71">
    <cfRule type="duplicateValues" dxfId="3679" priority="4091"/>
  </conditionalFormatting>
  <conditionalFormatting sqref="E71">
    <cfRule type="duplicateValues" dxfId="3678" priority="4090"/>
  </conditionalFormatting>
  <conditionalFormatting sqref="E71">
    <cfRule type="duplicateValues" dxfId="3677" priority="4089"/>
  </conditionalFormatting>
  <conditionalFormatting sqref="E71">
    <cfRule type="duplicateValues" dxfId="3676" priority="4088"/>
  </conditionalFormatting>
  <conditionalFormatting sqref="E71">
    <cfRule type="duplicateValues" dxfId="3675" priority="4087"/>
  </conditionalFormatting>
  <conditionalFormatting sqref="E71">
    <cfRule type="duplicateValues" dxfId="3674" priority="4086"/>
  </conditionalFormatting>
  <conditionalFormatting sqref="E71">
    <cfRule type="duplicateValues" dxfId="3673" priority="4085"/>
  </conditionalFormatting>
  <conditionalFormatting sqref="E71">
    <cfRule type="duplicateValues" dxfId="3672" priority="4084"/>
  </conditionalFormatting>
  <conditionalFormatting sqref="E71">
    <cfRule type="duplicateValues" dxfId="3671" priority="4083"/>
  </conditionalFormatting>
  <conditionalFormatting sqref="E71">
    <cfRule type="duplicateValues" dxfId="3670" priority="4082"/>
  </conditionalFormatting>
  <conditionalFormatting sqref="E71">
    <cfRule type="duplicateValues" dxfId="3669" priority="4081"/>
  </conditionalFormatting>
  <conditionalFormatting sqref="E71">
    <cfRule type="duplicateValues" dxfId="3668" priority="4080"/>
  </conditionalFormatting>
  <conditionalFormatting sqref="E71">
    <cfRule type="duplicateValues" dxfId="3667" priority="4079"/>
  </conditionalFormatting>
  <conditionalFormatting sqref="E71">
    <cfRule type="duplicateValues" dxfId="3666" priority="4078"/>
  </conditionalFormatting>
  <conditionalFormatting sqref="E71">
    <cfRule type="duplicateValues" dxfId="3665" priority="4077"/>
  </conditionalFormatting>
  <conditionalFormatting sqref="E71">
    <cfRule type="duplicateValues" dxfId="3664" priority="4076"/>
  </conditionalFormatting>
  <conditionalFormatting sqref="E71">
    <cfRule type="duplicateValues" dxfId="3663" priority="4075"/>
  </conditionalFormatting>
  <conditionalFormatting sqref="E71">
    <cfRule type="duplicateValues" dxfId="3662" priority="4074"/>
  </conditionalFormatting>
  <conditionalFormatting sqref="E71">
    <cfRule type="duplicateValues" dxfId="3661" priority="4073"/>
  </conditionalFormatting>
  <conditionalFormatting sqref="E71">
    <cfRule type="duplicateValues" dxfId="3660" priority="4072"/>
  </conditionalFormatting>
  <conditionalFormatting sqref="E71">
    <cfRule type="duplicateValues" dxfId="3659" priority="4071"/>
  </conditionalFormatting>
  <conditionalFormatting sqref="E71">
    <cfRule type="duplicateValues" dxfId="3658" priority="4070"/>
  </conditionalFormatting>
  <conditionalFormatting sqref="E71">
    <cfRule type="duplicateValues" dxfId="3657" priority="4069"/>
  </conditionalFormatting>
  <conditionalFormatting sqref="E71">
    <cfRule type="duplicateValues" dxfId="3656" priority="4068"/>
  </conditionalFormatting>
  <conditionalFormatting sqref="E71">
    <cfRule type="duplicateValues" dxfId="3655" priority="4067"/>
  </conditionalFormatting>
  <conditionalFormatting sqref="E71">
    <cfRule type="duplicateValues" dxfId="3654" priority="4066"/>
  </conditionalFormatting>
  <conditionalFormatting sqref="E71">
    <cfRule type="duplicateValues" dxfId="3653" priority="4065"/>
  </conditionalFormatting>
  <conditionalFormatting sqref="E71">
    <cfRule type="duplicateValues" dxfId="3652" priority="4064"/>
  </conditionalFormatting>
  <conditionalFormatting sqref="E71">
    <cfRule type="duplicateValues" dxfId="3651" priority="4063"/>
  </conditionalFormatting>
  <conditionalFormatting sqref="E71">
    <cfRule type="duplicateValues" dxfId="3650" priority="4062"/>
  </conditionalFormatting>
  <conditionalFormatting sqref="E71">
    <cfRule type="duplicateValues" dxfId="3649" priority="4061"/>
  </conditionalFormatting>
  <conditionalFormatting sqref="E71">
    <cfRule type="duplicateValues" dxfId="3648" priority="4060"/>
  </conditionalFormatting>
  <conditionalFormatting sqref="E71">
    <cfRule type="duplicateValues" dxfId="3647" priority="4059"/>
  </conditionalFormatting>
  <conditionalFormatting sqref="E71">
    <cfRule type="duplicateValues" dxfId="3646" priority="4058"/>
  </conditionalFormatting>
  <conditionalFormatting sqref="E71">
    <cfRule type="duplicateValues" dxfId="3645" priority="4057"/>
  </conditionalFormatting>
  <conditionalFormatting sqref="E71">
    <cfRule type="duplicateValues" dxfId="3644" priority="4056"/>
  </conditionalFormatting>
  <conditionalFormatting sqref="E71">
    <cfRule type="duplicateValues" dxfId="3643" priority="4055"/>
  </conditionalFormatting>
  <conditionalFormatting sqref="E71">
    <cfRule type="duplicateValues" dxfId="3642" priority="4054"/>
  </conditionalFormatting>
  <conditionalFormatting sqref="E71">
    <cfRule type="duplicateValues" dxfId="3641" priority="4053"/>
  </conditionalFormatting>
  <conditionalFormatting sqref="E71">
    <cfRule type="duplicateValues" dxfId="3640" priority="4052"/>
  </conditionalFormatting>
  <conditionalFormatting sqref="E71">
    <cfRule type="duplicateValues" dxfId="3639" priority="4051"/>
  </conditionalFormatting>
  <conditionalFormatting sqref="E71">
    <cfRule type="duplicateValues" dxfId="3638" priority="4050"/>
  </conditionalFormatting>
  <conditionalFormatting sqref="E71">
    <cfRule type="duplicateValues" dxfId="3637" priority="4049"/>
  </conditionalFormatting>
  <conditionalFormatting sqref="E71">
    <cfRule type="duplicateValues" dxfId="3636" priority="4048"/>
  </conditionalFormatting>
  <conditionalFormatting sqref="E71">
    <cfRule type="duplicateValues" dxfId="3635" priority="4047"/>
  </conditionalFormatting>
  <conditionalFormatting sqref="E71">
    <cfRule type="duplicateValues" dxfId="3634" priority="4046"/>
  </conditionalFormatting>
  <conditionalFormatting sqref="E71">
    <cfRule type="duplicateValues" dxfId="3633" priority="4045"/>
  </conditionalFormatting>
  <conditionalFormatting sqref="E71">
    <cfRule type="duplicateValues" dxfId="3632" priority="4044"/>
  </conditionalFormatting>
  <conditionalFormatting sqref="E71">
    <cfRule type="duplicateValues" dxfId="3631" priority="4043"/>
  </conditionalFormatting>
  <conditionalFormatting sqref="E71">
    <cfRule type="duplicateValues" dxfId="3630" priority="4042"/>
  </conditionalFormatting>
  <conditionalFormatting sqref="E71">
    <cfRule type="duplicateValues" dxfId="3629" priority="4041"/>
  </conditionalFormatting>
  <conditionalFormatting sqref="E71">
    <cfRule type="duplicateValues" dxfId="3628" priority="4040"/>
  </conditionalFormatting>
  <conditionalFormatting sqref="E71">
    <cfRule type="duplicateValues" dxfId="3627" priority="4039"/>
  </conditionalFormatting>
  <conditionalFormatting sqref="E71">
    <cfRule type="duplicateValues" dxfId="3626" priority="4038"/>
  </conditionalFormatting>
  <conditionalFormatting sqref="E71">
    <cfRule type="duplicateValues" dxfId="3625" priority="4037"/>
  </conditionalFormatting>
  <conditionalFormatting sqref="E71">
    <cfRule type="duplicateValues" dxfId="3624" priority="4036"/>
  </conditionalFormatting>
  <conditionalFormatting sqref="E71">
    <cfRule type="duplicateValues" dxfId="3623" priority="4035"/>
  </conditionalFormatting>
  <conditionalFormatting sqref="E71">
    <cfRule type="duplicateValues" dxfId="3622" priority="4034"/>
  </conditionalFormatting>
  <conditionalFormatting sqref="E71">
    <cfRule type="duplicateValues" dxfId="3621" priority="4033"/>
  </conditionalFormatting>
  <conditionalFormatting sqref="E71">
    <cfRule type="duplicateValues" dxfId="3620" priority="4032"/>
  </conditionalFormatting>
  <conditionalFormatting sqref="E71">
    <cfRule type="duplicateValues" dxfId="3619" priority="4031"/>
  </conditionalFormatting>
  <conditionalFormatting sqref="E71">
    <cfRule type="duplicateValues" dxfId="3618" priority="4030"/>
  </conditionalFormatting>
  <conditionalFormatting sqref="E71">
    <cfRule type="duplicateValues" dxfId="3617" priority="4029"/>
  </conditionalFormatting>
  <conditionalFormatting sqref="E71">
    <cfRule type="duplicateValues" dxfId="3616" priority="4028"/>
  </conditionalFormatting>
  <conditionalFormatting sqref="E71">
    <cfRule type="duplicateValues" dxfId="3615" priority="4027"/>
  </conditionalFormatting>
  <conditionalFormatting sqref="E71">
    <cfRule type="duplicateValues" dxfId="3614" priority="4026"/>
  </conditionalFormatting>
  <conditionalFormatting sqref="E71">
    <cfRule type="duplicateValues" dxfId="3613" priority="4025"/>
  </conditionalFormatting>
  <conditionalFormatting sqref="E71">
    <cfRule type="duplicateValues" dxfId="3612" priority="4024"/>
  </conditionalFormatting>
  <conditionalFormatting sqref="E71">
    <cfRule type="duplicateValues" dxfId="3611" priority="4023"/>
  </conditionalFormatting>
  <conditionalFormatting sqref="E71">
    <cfRule type="duplicateValues" dxfId="3610" priority="4022"/>
  </conditionalFormatting>
  <conditionalFormatting sqref="E71">
    <cfRule type="duplicateValues" dxfId="3609" priority="4021"/>
  </conditionalFormatting>
  <conditionalFormatting sqref="E71">
    <cfRule type="duplicateValues" dxfId="3608" priority="4020"/>
  </conditionalFormatting>
  <conditionalFormatting sqref="E71">
    <cfRule type="duplicateValues" dxfId="3607" priority="4019"/>
  </conditionalFormatting>
  <conditionalFormatting sqref="E71">
    <cfRule type="duplicateValues" dxfId="3606" priority="4018"/>
  </conditionalFormatting>
  <conditionalFormatting sqref="E71">
    <cfRule type="duplicateValues" dxfId="3605" priority="4017"/>
  </conditionalFormatting>
  <conditionalFormatting sqref="E71">
    <cfRule type="duplicateValues" dxfId="3604" priority="4016"/>
  </conditionalFormatting>
  <conditionalFormatting sqref="E71">
    <cfRule type="duplicateValues" dxfId="3603" priority="4015"/>
  </conditionalFormatting>
  <conditionalFormatting sqref="E71">
    <cfRule type="duplicateValues" dxfId="3602" priority="4014"/>
  </conditionalFormatting>
  <conditionalFormatting sqref="E71">
    <cfRule type="duplicateValues" dxfId="3601" priority="4013"/>
  </conditionalFormatting>
  <conditionalFormatting sqref="E71">
    <cfRule type="duplicateValues" dxfId="3600" priority="4012"/>
  </conditionalFormatting>
  <conditionalFormatting sqref="E71">
    <cfRule type="duplicateValues" dxfId="3599" priority="4011"/>
  </conditionalFormatting>
  <conditionalFormatting sqref="E71">
    <cfRule type="duplicateValues" dxfId="3598" priority="4010"/>
  </conditionalFormatting>
  <conditionalFormatting sqref="E71">
    <cfRule type="duplicateValues" dxfId="3597" priority="4009"/>
  </conditionalFormatting>
  <conditionalFormatting sqref="E71">
    <cfRule type="duplicateValues" dxfId="3596" priority="4008"/>
  </conditionalFormatting>
  <conditionalFormatting sqref="E71">
    <cfRule type="duplicateValues" dxfId="3595" priority="4007"/>
  </conditionalFormatting>
  <conditionalFormatting sqref="E71">
    <cfRule type="duplicateValues" dxfId="3594" priority="4006"/>
  </conditionalFormatting>
  <conditionalFormatting sqref="E71">
    <cfRule type="duplicateValues" dxfId="3593" priority="4005"/>
  </conditionalFormatting>
  <conditionalFormatting sqref="E71">
    <cfRule type="duplicateValues" dxfId="3592" priority="4004"/>
  </conditionalFormatting>
  <conditionalFormatting sqref="E71">
    <cfRule type="duplicateValues" dxfId="3591" priority="4003"/>
  </conditionalFormatting>
  <conditionalFormatting sqref="E71">
    <cfRule type="duplicateValues" dxfId="3590" priority="4002"/>
  </conditionalFormatting>
  <conditionalFormatting sqref="E71">
    <cfRule type="duplicateValues" dxfId="3589" priority="4001"/>
  </conditionalFormatting>
  <conditionalFormatting sqref="E71">
    <cfRule type="duplicateValues" dxfId="3588" priority="4000"/>
  </conditionalFormatting>
  <conditionalFormatting sqref="E71">
    <cfRule type="duplicateValues" dxfId="3587" priority="3999"/>
  </conditionalFormatting>
  <conditionalFormatting sqref="E71">
    <cfRule type="duplicateValues" dxfId="3586" priority="3998"/>
  </conditionalFormatting>
  <conditionalFormatting sqref="E71">
    <cfRule type="duplicateValues" dxfId="3585" priority="3997"/>
  </conditionalFormatting>
  <conditionalFormatting sqref="E71">
    <cfRule type="duplicateValues" dxfId="3584" priority="3996"/>
  </conditionalFormatting>
  <conditionalFormatting sqref="E71">
    <cfRule type="duplicateValues" dxfId="3583" priority="3995"/>
  </conditionalFormatting>
  <conditionalFormatting sqref="E71">
    <cfRule type="duplicateValues" dxfId="3582" priority="3994"/>
  </conditionalFormatting>
  <conditionalFormatting sqref="E71">
    <cfRule type="duplicateValues" dxfId="3581" priority="3993"/>
  </conditionalFormatting>
  <conditionalFormatting sqref="E71">
    <cfRule type="duplicateValues" dxfId="3580" priority="3992"/>
  </conditionalFormatting>
  <conditionalFormatting sqref="E71">
    <cfRule type="duplicateValues" dxfId="3579" priority="3991"/>
  </conditionalFormatting>
  <conditionalFormatting sqref="E71">
    <cfRule type="duplicateValues" dxfId="3578" priority="3990"/>
  </conditionalFormatting>
  <conditionalFormatting sqref="E71">
    <cfRule type="duplicateValues" dxfId="3577" priority="3989"/>
  </conditionalFormatting>
  <conditionalFormatting sqref="E71">
    <cfRule type="duplicateValues" dxfId="3576" priority="3988"/>
  </conditionalFormatting>
  <conditionalFormatting sqref="E71">
    <cfRule type="duplicateValues" dxfId="3575" priority="3987"/>
  </conditionalFormatting>
  <conditionalFormatting sqref="E71">
    <cfRule type="duplicateValues" dxfId="3574" priority="3986"/>
  </conditionalFormatting>
  <conditionalFormatting sqref="E71">
    <cfRule type="duplicateValues" dxfId="3573" priority="3985"/>
  </conditionalFormatting>
  <conditionalFormatting sqref="E71">
    <cfRule type="duplicateValues" dxfId="3572" priority="3984"/>
  </conditionalFormatting>
  <conditionalFormatting sqref="E65">
    <cfRule type="duplicateValues" dxfId="3571" priority="3857" stopIfTrue="1"/>
  </conditionalFormatting>
  <conditionalFormatting sqref="E65">
    <cfRule type="duplicateValues" dxfId="3570" priority="3856" stopIfTrue="1"/>
  </conditionalFormatting>
  <conditionalFormatting sqref="E65">
    <cfRule type="duplicateValues" dxfId="3569" priority="3855" stopIfTrue="1"/>
  </conditionalFormatting>
  <conditionalFormatting sqref="E65">
    <cfRule type="duplicateValues" dxfId="3568" priority="3854" stopIfTrue="1"/>
  </conditionalFormatting>
  <conditionalFormatting sqref="E65">
    <cfRule type="duplicateValues" dxfId="3567" priority="3853" stopIfTrue="1"/>
  </conditionalFormatting>
  <conditionalFormatting sqref="E65">
    <cfRule type="duplicateValues" dxfId="3566" priority="3852" stopIfTrue="1"/>
  </conditionalFormatting>
  <conditionalFormatting sqref="E65">
    <cfRule type="duplicateValues" dxfId="3565" priority="3851" stopIfTrue="1"/>
  </conditionalFormatting>
  <conditionalFormatting sqref="E65">
    <cfRule type="duplicateValues" dxfId="3564" priority="3850" stopIfTrue="1"/>
  </conditionalFormatting>
  <conditionalFormatting sqref="E65">
    <cfRule type="duplicateValues" dxfId="3563" priority="3849" stopIfTrue="1"/>
  </conditionalFormatting>
  <conditionalFormatting sqref="E65">
    <cfRule type="duplicateValues" dxfId="3562" priority="3848" stopIfTrue="1"/>
  </conditionalFormatting>
  <conditionalFormatting sqref="E65">
    <cfRule type="duplicateValues" dxfId="3561" priority="3847" stopIfTrue="1"/>
  </conditionalFormatting>
  <conditionalFormatting sqref="E65">
    <cfRule type="duplicateValues" dxfId="3560" priority="3846" stopIfTrue="1"/>
  </conditionalFormatting>
  <conditionalFormatting sqref="E65">
    <cfRule type="duplicateValues" dxfId="3559" priority="3845" stopIfTrue="1"/>
  </conditionalFormatting>
  <conditionalFormatting sqref="E65">
    <cfRule type="duplicateValues" dxfId="3558" priority="3844" stopIfTrue="1"/>
  </conditionalFormatting>
  <conditionalFormatting sqref="E65">
    <cfRule type="duplicateValues" dxfId="3557" priority="3843" stopIfTrue="1"/>
  </conditionalFormatting>
  <conditionalFormatting sqref="E65">
    <cfRule type="duplicateValues" dxfId="3556" priority="3842" stopIfTrue="1"/>
  </conditionalFormatting>
  <conditionalFormatting sqref="E65">
    <cfRule type="duplicateValues" dxfId="3555" priority="3841" stopIfTrue="1"/>
  </conditionalFormatting>
  <conditionalFormatting sqref="E65">
    <cfRule type="duplicateValues" dxfId="3554" priority="3840" stopIfTrue="1"/>
  </conditionalFormatting>
  <conditionalFormatting sqref="E65">
    <cfRule type="duplicateValues" dxfId="3553" priority="3839" stopIfTrue="1"/>
  </conditionalFormatting>
  <conditionalFormatting sqref="E65">
    <cfRule type="duplicateValues" dxfId="3552" priority="3838" stopIfTrue="1"/>
  </conditionalFormatting>
  <conditionalFormatting sqref="E65">
    <cfRule type="duplicateValues" dxfId="3551" priority="3837" stopIfTrue="1"/>
  </conditionalFormatting>
  <conditionalFormatting sqref="E65">
    <cfRule type="duplicateValues" dxfId="3550" priority="3836" stopIfTrue="1"/>
  </conditionalFormatting>
  <conditionalFormatting sqref="E65">
    <cfRule type="duplicateValues" dxfId="3549" priority="3835" stopIfTrue="1"/>
  </conditionalFormatting>
  <conditionalFormatting sqref="E65">
    <cfRule type="duplicateValues" dxfId="3548" priority="3834" stopIfTrue="1"/>
  </conditionalFormatting>
  <conditionalFormatting sqref="E65">
    <cfRule type="duplicateValues" dxfId="3547" priority="3833" stopIfTrue="1"/>
  </conditionalFormatting>
  <conditionalFormatting sqref="E65">
    <cfRule type="duplicateValues" dxfId="3546" priority="3832" stopIfTrue="1"/>
  </conditionalFormatting>
  <conditionalFormatting sqref="E65">
    <cfRule type="duplicateValues" dxfId="3545" priority="3831" stopIfTrue="1"/>
  </conditionalFormatting>
  <conditionalFormatting sqref="E65">
    <cfRule type="duplicateValues" dxfId="3544" priority="3830" stopIfTrue="1"/>
  </conditionalFormatting>
  <conditionalFormatting sqref="E65">
    <cfRule type="duplicateValues" dxfId="3543" priority="3829" stopIfTrue="1"/>
  </conditionalFormatting>
  <conditionalFormatting sqref="E65">
    <cfRule type="duplicateValues" dxfId="3542" priority="3828" stopIfTrue="1"/>
  </conditionalFormatting>
  <conditionalFormatting sqref="E65">
    <cfRule type="duplicateValues" dxfId="3541" priority="3827" stopIfTrue="1"/>
  </conditionalFormatting>
  <conditionalFormatting sqref="E65">
    <cfRule type="duplicateValues" dxfId="3540" priority="3826" stopIfTrue="1"/>
  </conditionalFormatting>
  <conditionalFormatting sqref="E65">
    <cfRule type="duplicateValues" dxfId="3539" priority="3825" stopIfTrue="1"/>
  </conditionalFormatting>
  <conditionalFormatting sqref="E65">
    <cfRule type="duplicateValues" dxfId="3538" priority="3824" stopIfTrue="1"/>
  </conditionalFormatting>
  <conditionalFormatting sqref="E65">
    <cfRule type="duplicateValues" dxfId="3537" priority="3823" stopIfTrue="1"/>
  </conditionalFormatting>
  <conditionalFormatting sqref="E65">
    <cfRule type="duplicateValues" dxfId="3536" priority="3822" stopIfTrue="1"/>
  </conditionalFormatting>
  <conditionalFormatting sqref="E66:E70">
    <cfRule type="duplicateValues" dxfId="3535" priority="3821" stopIfTrue="1"/>
  </conditionalFormatting>
  <conditionalFormatting sqref="E66:E70">
    <cfRule type="duplicateValues" dxfId="3534" priority="3820" stopIfTrue="1"/>
  </conditionalFormatting>
  <conditionalFormatting sqref="E66:E70">
    <cfRule type="duplicateValues" dxfId="3533" priority="3819" stopIfTrue="1"/>
  </conditionalFormatting>
  <conditionalFormatting sqref="E66:E70">
    <cfRule type="duplicateValues" dxfId="3532" priority="3818" stopIfTrue="1"/>
  </conditionalFormatting>
  <conditionalFormatting sqref="E66:E70">
    <cfRule type="duplicateValues" dxfId="3531" priority="3817" stopIfTrue="1"/>
  </conditionalFormatting>
  <conditionalFormatting sqref="E66:E70">
    <cfRule type="duplicateValues" dxfId="3530" priority="3816" stopIfTrue="1"/>
  </conditionalFormatting>
  <conditionalFormatting sqref="E66:E70">
    <cfRule type="duplicateValues" dxfId="3529" priority="3815" stopIfTrue="1"/>
  </conditionalFormatting>
  <conditionalFormatting sqref="E66:E70">
    <cfRule type="duplicateValues" dxfId="3528" priority="3814" stopIfTrue="1"/>
  </conditionalFormatting>
  <conditionalFormatting sqref="E66:E70">
    <cfRule type="duplicateValues" dxfId="3527" priority="3813" stopIfTrue="1"/>
  </conditionalFormatting>
  <conditionalFormatting sqref="E66:E70">
    <cfRule type="duplicateValues" dxfId="3526" priority="3812" stopIfTrue="1"/>
  </conditionalFormatting>
  <conditionalFormatting sqref="E66:E70">
    <cfRule type="duplicateValues" dxfId="3525" priority="3811" stopIfTrue="1"/>
  </conditionalFormatting>
  <conditionalFormatting sqref="E66:E70">
    <cfRule type="duplicateValues" dxfId="3524" priority="3810" stopIfTrue="1"/>
  </conditionalFormatting>
  <conditionalFormatting sqref="E66:E70">
    <cfRule type="duplicateValues" dxfId="3523" priority="3809" stopIfTrue="1"/>
  </conditionalFormatting>
  <conditionalFormatting sqref="E66:E70">
    <cfRule type="duplicateValues" dxfId="3522" priority="3808" stopIfTrue="1"/>
  </conditionalFormatting>
  <conditionalFormatting sqref="E66:E70">
    <cfRule type="duplicateValues" dxfId="3521" priority="3807" stopIfTrue="1"/>
  </conditionalFormatting>
  <conditionalFormatting sqref="E66:E70">
    <cfRule type="duplicateValues" dxfId="3520" priority="3806" stopIfTrue="1"/>
  </conditionalFormatting>
  <conditionalFormatting sqref="E66:E70">
    <cfRule type="duplicateValues" dxfId="3519" priority="3805" stopIfTrue="1"/>
  </conditionalFormatting>
  <conditionalFormatting sqref="E66:E70">
    <cfRule type="duplicateValues" dxfId="3518" priority="3804" stopIfTrue="1"/>
  </conditionalFormatting>
  <conditionalFormatting sqref="E66:E70">
    <cfRule type="duplicateValues" dxfId="3517" priority="3803" stopIfTrue="1"/>
  </conditionalFormatting>
  <conditionalFormatting sqref="E66:E70">
    <cfRule type="duplicateValues" dxfId="3516" priority="3802" stopIfTrue="1"/>
  </conditionalFormatting>
  <conditionalFormatting sqref="E66:E70">
    <cfRule type="duplicateValues" dxfId="3515" priority="3801" stopIfTrue="1"/>
  </conditionalFormatting>
  <conditionalFormatting sqref="E66:E70">
    <cfRule type="duplicateValues" dxfId="3514" priority="3800" stopIfTrue="1"/>
  </conditionalFormatting>
  <conditionalFormatting sqref="E66:E70">
    <cfRule type="duplicateValues" dxfId="3513" priority="3799" stopIfTrue="1"/>
  </conditionalFormatting>
  <conditionalFormatting sqref="E66:E70">
    <cfRule type="duplicateValues" dxfId="3512" priority="3798" stopIfTrue="1"/>
  </conditionalFormatting>
  <conditionalFormatting sqref="E66:E70">
    <cfRule type="duplicateValues" dxfId="3511" priority="3797"/>
  </conditionalFormatting>
  <conditionalFormatting sqref="E66:E70">
    <cfRule type="duplicateValues" dxfId="3510" priority="3796"/>
  </conditionalFormatting>
  <conditionalFormatting sqref="E66:E70">
    <cfRule type="duplicateValues" dxfId="3509" priority="3795"/>
  </conditionalFormatting>
  <conditionalFormatting sqref="E66:E70">
    <cfRule type="duplicateValues" dxfId="3508" priority="3794"/>
  </conditionalFormatting>
  <conditionalFormatting sqref="E66:E70">
    <cfRule type="duplicateValues" dxfId="3507" priority="3793"/>
  </conditionalFormatting>
  <conditionalFormatting sqref="E66:E70">
    <cfRule type="duplicateValues" dxfId="3506" priority="3792"/>
  </conditionalFormatting>
  <conditionalFormatting sqref="E66:E70">
    <cfRule type="duplicateValues" dxfId="3505" priority="3791"/>
  </conditionalFormatting>
  <conditionalFormatting sqref="E66:E70">
    <cfRule type="duplicateValues" dxfId="3504" priority="3790"/>
  </conditionalFormatting>
  <conditionalFormatting sqref="E66:E70">
    <cfRule type="duplicateValues" dxfId="3503" priority="3789"/>
  </conditionalFormatting>
  <conditionalFormatting sqref="E66:E70">
    <cfRule type="duplicateValues" dxfId="3502" priority="3788"/>
  </conditionalFormatting>
  <conditionalFormatting sqref="E66:E70">
    <cfRule type="duplicateValues" dxfId="3501" priority="3787"/>
  </conditionalFormatting>
  <conditionalFormatting sqref="E66:E70">
    <cfRule type="duplicateValues" dxfId="3500" priority="3786"/>
  </conditionalFormatting>
  <conditionalFormatting sqref="E66:E70">
    <cfRule type="duplicateValues" dxfId="3499" priority="3785"/>
  </conditionalFormatting>
  <conditionalFormatting sqref="E66:E70">
    <cfRule type="duplicateValues" dxfId="3498" priority="3784"/>
  </conditionalFormatting>
  <conditionalFormatting sqref="E66:E70">
    <cfRule type="duplicateValues" dxfId="3497" priority="3783"/>
  </conditionalFormatting>
  <conditionalFormatting sqref="E66:E70">
    <cfRule type="duplicateValues" dxfId="3496" priority="3782"/>
  </conditionalFormatting>
  <conditionalFormatting sqref="E66:E70">
    <cfRule type="duplicateValues" dxfId="3495" priority="3781"/>
  </conditionalFormatting>
  <conditionalFormatting sqref="E66:E70">
    <cfRule type="duplicateValues" dxfId="3494" priority="3780"/>
  </conditionalFormatting>
  <conditionalFormatting sqref="E66:E70">
    <cfRule type="duplicateValues" dxfId="3493" priority="3779"/>
  </conditionalFormatting>
  <conditionalFormatting sqref="E66:E70">
    <cfRule type="duplicateValues" dxfId="3492" priority="3778"/>
  </conditionalFormatting>
  <conditionalFormatting sqref="E66:E70">
    <cfRule type="duplicateValues" dxfId="3491" priority="3777"/>
  </conditionalFormatting>
  <conditionalFormatting sqref="E66:E70">
    <cfRule type="duplicateValues" dxfId="3490" priority="3776"/>
  </conditionalFormatting>
  <conditionalFormatting sqref="E66:E70">
    <cfRule type="duplicateValues" dxfId="3489" priority="3775"/>
  </conditionalFormatting>
  <conditionalFormatting sqref="E66:E70">
    <cfRule type="duplicateValues" dxfId="3488" priority="3774"/>
  </conditionalFormatting>
  <conditionalFormatting sqref="E66:E70">
    <cfRule type="duplicateValues" dxfId="3487" priority="3773"/>
  </conditionalFormatting>
  <conditionalFormatting sqref="E66:E70">
    <cfRule type="duplicateValues" dxfId="3486" priority="3772"/>
  </conditionalFormatting>
  <conditionalFormatting sqref="E66:E70">
    <cfRule type="duplicateValues" dxfId="3485" priority="3771"/>
  </conditionalFormatting>
  <conditionalFormatting sqref="E66:E70">
    <cfRule type="duplicateValues" dxfId="3484" priority="3770"/>
  </conditionalFormatting>
  <conditionalFormatting sqref="E66:E70">
    <cfRule type="duplicateValues" dxfId="3483" priority="3769"/>
  </conditionalFormatting>
  <conditionalFormatting sqref="E66:E70">
    <cfRule type="duplicateValues" dxfId="3482" priority="3768"/>
  </conditionalFormatting>
  <conditionalFormatting sqref="E66:E70">
    <cfRule type="duplicateValues" dxfId="3481" priority="3767"/>
  </conditionalFormatting>
  <conditionalFormatting sqref="E66:E70">
    <cfRule type="duplicateValues" dxfId="3480" priority="3766"/>
  </conditionalFormatting>
  <conditionalFormatting sqref="E66:E70">
    <cfRule type="duplicateValues" dxfId="3479" priority="3765"/>
  </conditionalFormatting>
  <conditionalFormatting sqref="E66:E70">
    <cfRule type="duplicateValues" dxfId="3478" priority="3764"/>
  </conditionalFormatting>
  <conditionalFormatting sqref="E66:E70">
    <cfRule type="duplicateValues" dxfId="3477" priority="3763"/>
  </conditionalFormatting>
  <conditionalFormatting sqref="E66:E70">
    <cfRule type="duplicateValues" dxfId="3476" priority="3762"/>
  </conditionalFormatting>
  <conditionalFormatting sqref="E66:E70">
    <cfRule type="duplicateValues" dxfId="3475" priority="3761"/>
  </conditionalFormatting>
  <conditionalFormatting sqref="E66:E70">
    <cfRule type="duplicateValues" dxfId="3474" priority="3760"/>
  </conditionalFormatting>
  <conditionalFormatting sqref="E66:E70">
    <cfRule type="duplicateValues" dxfId="3473" priority="3759"/>
  </conditionalFormatting>
  <conditionalFormatting sqref="E66:E70">
    <cfRule type="duplicateValues" dxfId="3472" priority="3758"/>
  </conditionalFormatting>
  <conditionalFormatting sqref="E66:E70">
    <cfRule type="duplicateValues" dxfId="3471" priority="3757"/>
  </conditionalFormatting>
  <conditionalFormatting sqref="E66:E70">
    <cfRule type="duplicateValues" dxfId="3470" priority="3756"/>
  </conditionalFormatting>
  <conditionalFormatting sqref="E66:E70">
    <cfRule type="duplicateValues" dxfId="3469" priority="3755"/>
  </conditionalFormatting>
  <conditionalFormatting sqref="E66:E70">
    <cfRule type="duplicateValues" dxfId="3468" priority="3754"/>
  </conditionalFormatting>
  <conditionalFormatting sqref="E66:E70">
    <cfRule type="duplicateValues" dxfId="3467" priority="3753"/>
  </conditionalFormatting>
  <conditionalFormatting sqref="E66:E70">
    <cfRule type="duplicateValues" dxfId="3466" priority="3752"/>
  </conditionalFormatting>
  <conditionalFormatting sqref="E66:E70">
    <cfRule type="duplicateValues" dxfId="3465" priority="3751"/>
  </conditionalFormatting>
  <conditionalFormatting sqref="E66:E70">
    <cfRule type="duplicateValues" dxfId="3464" priority="3750"/>
  </conditionalFormatting>
  <conditionalFormatting sqref="E66:E70">
    <cfRule type="duplicateValues" dxfId="3463" priority="3749"/>
  </conditionalFormatting>
  <conditionalFormatting sqref="E66:E70">
    <cfRule type="duplicateValues" dxfId="3462" priority="3748"/>
  </conditionalFormatting>
  <conditionalFormatting sqref="E66:E70">
    <cfRule type="duplicateValues" dxfId="3461" priority="3747"/>
  </conditionalFormatting>
  <conditionalFormatting sqref="E66:E70">
    <cfRule type="duplicateValues" dxfId="3460" priority="3746"/>
  </conditionalFormatting>
  <conditionalFormatting sqref="E66:E70">
    <cfRule type="duplicateValues" dxfId="3459" priority="3745"/>
  </conditionalFormatting>
  <conditionalFormatting sqref="E66:E70">
    <cfRule type="duplicateValues" dxfId="3458" priority="3744"/>
  </conditionalFormatting>
  <conditionalFormatting sqref="E66:E70">
    <cfRule type="duplicateValues" dxfId="3457" priority="3743"/>
  </conditionalFormatting>
  <conditionalFormatting sqref="E66:E70">
    <cfRule type="duplicateValues" dxfId="3456" priority="3742"/>
  </conditionalFormatting>
  <conditionalFormatting sqref="E66:E70">
    <cfRule type="duplicateValues" dxfId="3455" priority="3741"/>
  </conditionalFormatting>
  <conditionalFormatting sqref="E66:E70">
    <cfRule type="duplicateValues" dxfId="3454" priority="3740"/>
  </conditionalFormatting>
  <conditionalFormatting sqref="E66:E70">
    <cfRule type="duplicateValues" dxfId="3453" priority="3739"/>
  </conditionalFormatting>
  <conditionalFormatting sqref="E66:E70">
    <cfRule type="duplicateValues" dxfId="3452" priority="3738"/>
  </conditionalFormatting>
  <conditionalFormatting sqref="E66:E70">
    <cfRule type="duplicateValues" dxfId="3451" priority="3737"/>
  </conditionalFormatting>
  <conditionalFormatting sqref="E66:E70">
    <cfRule type="duplicateValues" dxfId="3450" priority="3736"/>
  </conditionalFormatting>
  <conditionalFormatting sqref="E66:E70">
    <cfRule type="duplicateValues" dxfId="3449" priority="3735"/>
  </conditionalFormatting>
  <conditionalFormatting sqref="E66:E70">
    <cfRule type="duplicateValues" dxfId="3448" priority="3734"/>
  </conditionalFormatting>
  <conditionalFormatting sqref="E66:E70">
    <cfRule type="duplicateValues" dxfId="3447" priority="3733"/>
  </conditionalFormatting>
  <conditionalFormatting sqref="E66:E70">
    <cfRule type="duplicateValues" dxfId="3446" priority="3732"/>
  </conditionalFormatting>
  <conditionalFormatting sqref="E66:E70">
    <cfRule type="duplicateValues" dxfId="3445" priority="3731"/>
  </conditionalFormatting>
  <conditionalFormatting sqref="E66:E70">
    <cfRule type="duplicateValues" dxfId="3444" priority="3730"/>
  </conditionalFormatting>
  <conditionalFormatting sqref="E66:E70">
    <cfRule type="duplicateValues" dxfId="3443" priority="3729"/>
  </conditionalFormatting>
  <conditionalFormatting sqref="E66:E70">
    <cfRule type="duplicateValues" dxfId="3442" priority="3728"/>
  </conditionalFormatting>
  <conditionalFormatting sqref="E66:E70">
    <cfRule type="duplicateValues" dxfId="3441" priority="3727"/>
  </conditionalFormatting>
  <conditionalFormatting sqref="E66:E70">
    <cfRule type="duplicateValues" dxfId="3440" priority="3726"/>
  </conditionalFormatting>
  <conditionalFormatting sqref="E66:E70">
    <cfRule type="duplicateValues" dxfId="3439" priority="3725"/>
  </conditionalFormatting>
  <conditionalFormatting sqref="E66:E70">
    <cfRule type="duplicateValues" dxfId="3438" priority="3724"/>
  </conditionalFormatting>
  <conditionalFormatting sqref="E66:E70">
    <cfRule type="duplicateValues" dxfId="3437" priority="3723"/>
  </conditionalFormatting>
  <conditionalFormatting sqref="E66:E70">
    <cfRule type="duplicateValues" dxfId="3436" priority="3722"/>
  </conditionalFormatting>
  <conditionalFormatting sqref="E66:E70">
    <cfRule type="duplicateValues" dxfId="3435" priority="3721"/>
  </conditionalFormatting>
  <conditionalFormatting sqref="E66:E70">
    <cfRule type="duplicateValues" dxfId="3434" priority="3720"/>
  </conditionalFormatting>
  <conditionalFormatting sqref="E66:E70">
    <cfRule type="duplicateValues" dxfId="3433" priority="3719"/>
  </conditionalFormatting>
  <conditionalFormatting sqref="E66:E70">
    <cfRule type="duplicateValues" dxfId="3432" priority="3718"/>
  </conditionalFormatting>
  <conditionalFormatting sqref="E66:E70">
    <cfRule type="duplicateValues" dxfId="3431" priority="3717"/>
  </conditionalFormatting>
  <conditionalFormatting sqref="E66:E70">
    <cfRule type="duplicateValues" dxfId="3430" priority="3716"/>
  </conditionalFormatting>
  <conditionalFormatting sqref="E66:E70">
    <cfRule type="duplicateValues" dxfId="3429" priority="3715"/>
  </conditionalFormatting>
  <conditionalFormatting sqref="E66:E70">
    <cfRule type="duplicateValues" dxfId="3428" priority="3714"/>
  </conditionalFormatting>
  <conditionalFormatting sqref="E66:E70">
    <cfRule type="duplicateValues" dxfId="3427" priority="3713"/>
  </conditionalFormatting>
  <conditionalFormatting sqref="E66:E70">
    <cfRule type="duplicateValues" dxfId="3426" priority="3712"/>
  </conditionalFormatting>
  <conditionalFormatting sqref="E66:E70">
    <cfRule type="duplicateValues" dxfId="3425" priority="3711"/>
  </conditionalFormatting>
  <conditionalFormatting sqref="E66:E70">
    <cfRule type="duplicateValues" dxfId="3424" priority="3710"/>
  </conditionalFormatting>
  <conditionalFormatting sqref="E66:E70">
    <cfRule type="duplicateValues" dxfId="3423" priority="3709"/>
  </conditionalFormatting>
  <conditionalFormatting sqref="E66:E70">
    <cfRule type="duplicateValues" dxfId="3422" priority="3708"/>
  </conditionalFormatting>
  <conditionalFormatting sqref="E66:E70">
    <cfRule type="duplicateValues" dxfId="3421" priority="3707"/>
  </conditionalFormatting>
  <conditionalFormatting sqref="E66:E70">
    <cfRule type="duplicateValues" dxfId="3420" priority="3706"/>
  </conditionalFormatting>
  <conditionalFormatting sqref="E66:E70">
    <cfRule type="duplicateValues" dxfId="3419" priority="3705"/>
  </conditionalFormatting>
  <conditionalFormatting sqref="E66:E70">
    <cfRule type="duplicateValues" dxfId="3418" priority="3704"/>
  </conditionalFormatting>
  <conditionalFormatting sqref="E66:E70">
    <cfRule type="duplicateValues" dxfId="3417" priority="3703"/>
  </conditionalFormatting>
  <conditionalFormatting sqref="E66:E70">
    <cfRule type="duplicateValues" dxfId="3416" priority="3702"/>
  </conditionalFormatting>
  <conditionalFormatting sqref="E66:E70">
    <cfRule type="duplicateValues" dxfId="3415" priority="3701"/>
  </conditionalFormatting>
  <conditionalFormatting sqref="E66:E70">
    <cfRule type="duplicateValues" dxfId="3414" priority="3700"/>
  </conditionalFormatting>
  <conditionalFormatting sqref="E66:E70">
    <cfRule type="duplicateValues" dxfId="3413" priority="3699"/>
  </conditionalFormatting>
  <conditionalFormatting sqref="E68">
    <cfRule type="duplicateValues" dxfId="3412" priority="3698"/>
  </conditionalFormatting>
  <conditionalFormatting sqref="E68">
    <cfRule type="duplicateValues" dxfId="3411" priority="3697"/>
  </conditionalFormatting>
  <conditionalFormatting sqref="E68">
    <cfRule type="duplicateValues" dxfId="3410" priority="3696"/>
  </conditionalFormatting>
  <conditionalFormatting sqref="E68">
    <cfRule type="duplicateValues" dxfId="3409" priority="3695"/>
  </conditionalFormatting>
  <conditionalFormatting sqref="E68">
    <cfRule type="duplicateValues" dxfId="3408" priority="3694"/>
  </conditionalFormatting>
  <conditionalFormatting sqref="E68">
    <cfRule type="duplicateValues" dxfId="3407" priority="3693"/>
  </conditionalFormatting>
  <conditionalFormatting sqref="E68">
    <cfRule type="duplicateValues" dxfId="3406" priority="3692"/>
  </conditionalFormatting>
  <conditionalFormatting sqref="E68">
    <cfRule type="duplicateValues" dxfId="3405" priority="3691"/>
  </conditionalFormatting>
  <conditionalFormatting sqref="E68">
    <cfRule type="duplicateValues" dxfId="3404" priority="3690"/>
  </conditionalFormatting>
  <conditionalFormatting sqref="E68">
    <cfRule type="duplicateValues" dxfId="3403" priority="3689"/>
  </conditionalFormatting>
  <conditionalFormatting sqref="E68">
    <cfRule type="duplicateValues" dxfId="3402" priority="3688"/>
  </conditionalFormatting>
  <conditionalFormatting sqref="E68">
    <cfRule type="duplicateValues" dxfId="3401" priority="3687"/>
  </conditionalFormatting>
  <conditionalFormatting sqref="E68">
    <cfRule type="duplicateValues" dxfId="3400" priority="3686"/>
  </conditionalFormatting>
  <conditionalFormatting sqref="E68">
    <cfRule type="duplicateValues" dxfId="3399" priority="3685"/>
  </conditionalFormatting>
  <conditionalFormatting sqref="E68">
    <cfRule type="duplicateValues" dxfId="3398" priority="3684"/>
  </conditionalFormatting>
  <conditionalFormatting sqref="E68">
    <cfRule type="duplicateValues" dxfId="3397" priority="3683"/>
  </conditionalFormatting>
  <conditionalFormatting sqref="E68">
    <cfRule type="duplicateValues" dxfId="3396" priority="3682"/>
  </conditionalFormatting>
  <conditionalFormatting sqref="E68">
    <cfRule type="duplicateValues" dxfId="3395" priority="3681"/>
  </conditionalFormatting>
  <conditionalFormatting sqref="E68">
    <cfRule type="duplicateValues" dxfId="3394" priority="3680"/>
  </conditionalFormatting>
  <conditionalFormatting sqref="E68">
    <cfRule type="duplicateValues" dxfId="3393" priority="3679"/>
  </conditionalFormatting>
  <conditionalFormatting sqref="E68">
    <cfRule type="duplicateValues" dxfId="3392" priority="3678"/>
  </conditionalFormatting>
  <conditionalFormatting sqref="E68">
    <cfRule type="duplicateValues" dxfId="3391" priority="3677"/>
  </conditionalFormatting>
  <conditionalFormatting sqref="E68">
    <cfRule type="duplicateValues" dxfId="3390" priority="3676"/>
  </conditionalFormatting>
  <conditionalFormatting sqref="E68">
    <cfRule type="duplicateValues" dxfId="3389" priority="3675"/>
  </conditionalFormatting>
  <conditionalFormatting sqref="E68">
    <cfRule type="duplicateValues" dxfId="3388" priority="3674"/>
  </conditionalFormatting>
  <conditionalFormatting sqref="E68">
    <cfRule type="duplicateValues" dxfId="3387" priority="3673"/>
  </conditionalFormatting>
  <conditionalFormatting sqref="E68">
    <cfRule type="duplicateValues" dxfId="3386" priority="3672"/>
  </conditionalFormatting>
  <conditionalFormatting sqref="E68">
    <cfRule type="duplicateValues" dxfId="3385" priority="3671"/>
  </conditionalFormatting>
  <conditionalFormatting sqref="E68">
    <cfRule type="duplicateValues" dxfId="3384" priority="3670"/>
  </conditionalFormatting>
  <conditionalFormatting sqref="E68">
    <cfRule type="duplicateValues" dxfId="3383" priority="3669"/>
  </conditionalFormatting>
  <conditionalFormatting sqref="E68">
    <cfRule type="duplicateValues" dxfId="3382" priority="3668"/>
  </conditionalFormatting>
  <conditionalFormatting sqref="E68">
    <cfRule type="duplicateValues" dxfId="3381" priority="3667"/>
  </conditionalFormatting>
  <conditionalFormatting sqref="E68">
    <cfRule type="duplicateValues" dxfId="3380" priority="3666"/>
  </conditionalFormatting>
  <conditionalFormatting sqref="E68">
    <cfRule type="duplicateValues" dxfId="3379" priority="3665"/>
  </conditionalFormatting>
  <conditionalFormatting sqref="E68">
    <cfRule type="duplicateValues" dxfId="3378" priority="3664"/>
  </conditionalFormatting>
  <conditionalFormatting sqref="E68">
    <cfRule type="duplicateValues" dxfId="3377" priority="3663"/>
  </conditionalFormatting>
  <conditionalFormatting sqref="E68">
    <cfRule type="duplicateValues" dxfId="3376" priority="3662"/>
  </conditionalFormatting>
  <conditionalFormatting sqref="E68">
    <cfRule type="duplicateValues" dxfId="3375" priority="3661"/>
  </conditionalFormatting>
  <conditionalFormatting sqref="E68">
    <cfRule type="duplicateValues" dxfId="3374" priority="3660"/>
  </conditionalFormatting>
  <conditionalFormatting sqref="E68">
    <cfRule type="duplicateValues" dxfId="3373" priority="3659"/>
  </conditionalFormatting>
  <conditionalFormatting sqref="E68">
    <cfRule type="duplicateValues" dxfId="3372" priority="3658"/>
  </conditionalFormatting>
  <conditionalFormatting sqref="E68">
    <cfRule type="duplicateValues" dxfId="3371" priority="3657"/>
  </conditionalFormatting>
  <conditionalFormatting sqref="E68">
    <cfRule type="duplicateValues" dxfId="3370" priority="3656"/>
  </conditionalFormatting>
  <conditionalFormatting sqref="E68">
    <cfRule type="duplicateValues" dxfId="3369" priority="3655"/>
  </conditionalFormatting>
  <conditionalFormatting sqref="E68">
    <cfRule type="duplicateValues" dxfId="3368" priority="3654"/>
  </conditionalFormatting>
  <conditionalFormatting sqref="E68">
    <cfRule type="duplicateValues" dxfId="3367" priority="3653"/>
  </conditionalFormatting>
  <conditionalFormatting sqref="E68">
    <cfRule type="duplicateValues" dxfId="3366" priority="3652"/>
  </conditionalFormatting>
  <conditionalFormatting sqref="E68">
    <cfRule type="duplicateValues" dxfId="3365" priority="3651"/>
  </conditionalFormatting>
  <conditionalFormatting sqref="E68">
    <cfRule type="duplicateValues" dxfId="3364" priority="3650"/>
  </conditionalFormatting>
  <conditionalFormatting sqref="E68">
    <cfRule type="duplicateValues" dxfId="3363" priority="3649"/>
  </conditionalFormatting>
  <conditionalFormatting sqref="E68">
    <cfRule type="duplicateValues" dxfId="3362" priority="3648"/>
  </conditionalFormatting>
  <conditionalFormatting sqref="E68">
    <cfRule type="duplicateValues" dxfId="3361" priority="3647"/>
  </conditionalFormatting>
  <conditionalFormatting sqref="E68">
    <cfRule type="duplicateValues" dxfId="3360" priority="3646"/>
  </conditionalFormatting>
  <conditionalFormatting sqref="E68">
    <cfRule type="duplicateValues" dxfId="3359" priority="3645"/>
  </conditionalFormatting>
  <conditionalFormatting sqref="E68">
    <cfRule type="duplicateValues" dxfId="3358" priority="3644"/>
  </conditionalFormatting>
  <conditionalFormatting sqref="E68">
    <cfRule type="duplicateValues" dxfId="3357" priority="3643"/>
  </conditionalFormatting>
  <conditionalFormatting sqref="E68">
    <cfRule type="duplicateValues" dxfId="3356" priority="3642"/>
  </conditionalFormatting>
  <conditionalFormatting sqref="E68">
    <cfRule type="duplicateValues" dxfId="3355" priority="3641"/>
  </conditionalFormatting>
  <conditionalFormatting sqref="E68">
    <cfRule type="duplicateValues" dxfId="3354" priority="3640"/>
  </conditionalFormatting>
  <conditionalFormatting sqref="E68">
    <cfRule type="duplicateValues" dxfId="3353" priority="3639"/>
  </conditionalFormatting>
  <conditionalFormatting sqref="E68">
    <cfRule type="duplicateValues" dxfId="3352" priority="3638"/>
  </conditionalFormatting>
  <conditionalFormatting sqref="E68">
    <cfRule type="duplicateValues" dxfId="3351" priority="3637"/>
  </conditionalFormatting>
  <conditionalFormatting sqref="E68">
    <cfRule type="duplicateValues" dxfId="3350" priority="3636"/>
  </conditionalFormatting>
  <conditionalFormatting sqref="E68">
    <cfRule type="duplicateValues" dxfId="3349" priority="3635"/>
  </conditionalFormatting>
  <conditionalFormatting sqref="E68">
    <cfRule type="duplicateValues" dxfId="3348" priority="3634"/>
  </conditionalFormatting>
  <conditionalFormatting sqref="E68">
    <cfRule type="duplicateValues" dxfId="3347" priority="3633"/>
  </conditionalFormatting>
  <conditionalFormatting sqref="E68">
    <cfRule type="duplicateValues" dxfId="3346" priority="3632"/>
  </conditionalFormatting>
  <conditionalFormatting sqref="E68">
    <cfRule type="duplicateValues" dxfId="3345" priority="3631"/>
  </conditionalFormatting>
  <conditionalFormatting sqref="E68">
    <cfRule type="duplicateValues" dxfId="3344" priority="3630"/>
  </conditionalFormatting>
  <conditionalFormatting sqref="E68">
    <cfRule type="duplicateValues" dxfId="3343" priority="3629"/>
  </conditionalFormatting>
  <conditionalFormatting sqref="E68">
    <cfRule type="duplicateValues" dxfId="3342" priority="3628"/>
  </conditionalFormatting>
  <conditionalFormatting sqref="E68">
    <cfRule type="duplicateValues" dxfId="3341" priority="3627"/>
  </conditionalFormatting>
  <conditionalFormatting sqref="E68">
    <cfRule type="duplicateValues" dxfId="3340" priority="3626"/>
  </conditionalFormatting>
  <conditionalFormatting sqref="E68">
    <cfRule type="duplicateValues" dxfId="3339" priority="3625"/>
  </conditionalFormatting>
  <conditionalFormatting sqref="E68">
    <cfRule type="duplicateValues" dxfId="3338" priority="3624"/>
  </conditionalFormatting>
  <conditionalFormatting sqref="E68">
    <cfRule type="duplicateValues" dxfId="3337" priority="3623"/>
  </conditionalFormatting>
  <conditionalFormatting sqref="E68">
    <cfRule type="duplicateValues" dxfId="3336" priority="3622"/>
  </conditionalFormatting>
  <conditionalFormatting sqref="E68">
    <cfRule type="duplicateValues" dxfId="3335" priority="3621"/>
  </conditionalFormatting>
  <conditionalFormatting sqref="E68">
    <cfRule type="duplicateValues" dxfId="3334" priority="3620"/>
  </conditionalFormatting>
  <conditionalFormatting sqref="E68">
    <cfRule type="duplicateValues" dxfId="3333" priority="3619"/>
  </conditionalFormatting>
  <conditionalFormatting sqref="E68">
    <cfRule type="duplicateValues" dxfId="3332" priority="3618"/>
  </conditionalFormatting>
  <conditionalFormatting sqref="E68">
    <cfRule type="duplicateValues" dxfId="3331" priority="3617"/>
  </conditionalFormatting>
  <conditionalFormatting sqref="E68">
    <cfRule type="duplicateValues" dxfId="3330" priority="3616"/>
  </conditionalFormatting>
  <conditionalFormatting sqref="E68">
    <cfRule type="duplicateValues" dxfId="3329" priority="3615"/>
  </conditionalFormatting>
  <conditionalFormatting sqref="E68">
    <cfRule type="duplicateValues" dxfId="3328" priority="3614"/>
  </conditionalFormatting>
  <conditionalFormatting sqref="E68">
    <cfRule type="duplicateValues" dxfId="3327" priority="3613"/>
  </conditionalFormatting>
  <conditionalFormatting sqref="E68">
    <cfRule type="duplicateValues" dxfId="3326" priority="3612"/>
  </conditionalFormatting>
  <conditionalFormatting sqref="E68">
    <cfRule type="duplicateValues" dxfId="3325" priority="3611"/>
  </conditionalFormatting>
  <conditionalFormatting sqref="E68">
    <cfRule type="duplicateValues" dxfId="3324" priority="3610"/>
  </conditionalFormatting>
  <conditionalFormatting sqref="E68">
    <cfRule type="duplicateValues" dxfId="3323" priority="3609"/>
  </conditionalFormatting>
  <conditionalFormatting sqref="E68">
    <cfRule type="duplicateValues" dxfId="3322" priority="3608"/>
  </conditionalFormatting>
  <conditionalFormatting sqref="E68">
    <cfRule type="duplicateValues" dxfId="3321" priority="3607"/>
  </conditionalFormatting>
  <conditionalFormatting sqref="E68">
    <cfRule type="duplicateValues" dxfId="3320" priority="3606"/>
  </conditionalFormatting>
  <conditionalFormatting sqref="E68">
    <cfRule type="duplicateValues" dxfId="3319" priority="3605"/>
  </conditionalFormatting>
  <conditionalFormatting sqref="E68">
    <cfRule type="duplicateValues" dxfId="3318" priority="3604"/>
  </conditionalFormatting>
  <conditionalFormatting sqref="E68">
    <cfRule type="duplicateValues" dxfId="3317" priority="3603"/>
  </conditionalFormatting>
  <conditionalFormatting sqref="E68">
    <cfRule type="duplicateValues" dxfId="3316" priority="3602"/>
  </conditionalFormatting>
  <conditionalFormatting sqref="E68">
    <cfRule type="duplicateValues" dxfId="3315" priority="3601"/>
  </conditionalFormatting>
  <conditionalFormatting sqref="E68">
    <cfRule type="duplicateValues" dxfId="3314" priority="3600"/>
  </conditionalFormatting>
  <conditionalFormatting sqref="E68">
    <cfRule type="duplicateValues" dxfId="3313" priority="3599"/>
  </conditionalFormatting>
  <conditionalFormatting sqref="E68">
    <cfRule type="duplicateValues" dxfId="3312" priority="3598"/>
  </conditionalFormatting>
  <conditionalFormatting sqref="E68">
    <cfRule type="duplicateValues" dxfId="3311" priority="3597"/>
  </conditionalFormatting>
  <conditionalFormatting sqref="E68">
    <cfRule type="duplicateValues" dxfId="3310" priority="3596"/>
  </conditionalFormatting>
  <conditionalFormatting sqref="E68">
    <cfRule type="duplicateValues" dxfId="3309" priority="3595"/>
  </conditionalFormatting>
  <conditionalFormatting sqref="E68">
    <cfRule type="duplicateValues" dxfId="3308" priority="3594"/>
  </conditionalFormatting>
  <conditionalFormatting sqref="E68">
    <cfRule type="duplicateValues" dxfId="3307" priority="3593"/>
  </conditionalFormatting>
  <conditionalFormatting sqref="E68">
    <cfRule type="duplicateValues" dxfId="3306" priority="3592"/>
  </conditionalFormatting>
  <conditionalFormatting sqref="E68">
    <cfRule type="duplicateValues" dxfId="3305" priority="3591"/>
  </conditionalFormatting>
  <conditionalFormatting sqref="E68">
    <cfRule type="duplicateValues" dxfId="3304" priority="3590"/>
  </conditionalFormatting>
  <conditionalFormatting sqref="E68">
    <cfRule type="duplicateValues" dxfId="3303" priority="3589"/>
  </conditionalFormatting>
  <conditionalFormatting sqref="E68">
    <cfRule type="duplicateValues" dxfId="3302" priority="3588"/>
  </conditionalFormatting>
  <conditionalFormatting sqref="E68">
    <cfRule type="duplicateValues" dxfId="3301" priority="3587"/>
  </conditionalFormatting>
  <conditionalFormatting sqref="E68">
    <cfRule type="duplicateValues" dxfId="3300" priority="3586"/>
  </conditionalFormatting>
  <conditionalFormatting sqref="E68">
    <cfRule type="duplicateValues" dxfId="3299" priority="3585"/>
  </conditionalFormatting>
  <conditionalFormatting sqref="E68">
    <cfRule type="duplicateValues" dxfId="3298" priority="3584"/>
  </conditionalFormatting>
  <conditionalFormatting sqref="E68">
    <cfRule type="duplicateValues" dxfId="3297" priority="3583"/>
  </conditionalFormatting>
  <conditionalFormatting sqref="E68">
    <cfRule type="duplicateValues" dxfId="3296" priority="3582"/>
  </conditionalFormatting>
  <conditionalFormatting sqref="E68">
    <cfRule type="duplicateValues" dxfId="3295" priority="3581"/>
  </conditionalFormatting>
  <conditionalFormatting sqref="E68">
    <cfRule type="duplicateValues" dxfId="3294" priority="3580"/>
  </conditionalFormatting>
  <conditionalFormatting sqref="E68">
    <cfRule type="duplicateValues" dxfId="3293" priority="3579"/>
  </conditionalFormatting>
  <conditionalFormatting sqref="E68">
    <cfRule type="duplicateValues" dxfId="3292" priority="3578"/>
  </conditionalFormatting>
  <conditionalFormatting sqref="E68">
    <cfRule type="duplicateValues" dxfId="3291" priority="3577"/>
  </conditionalFormatting>
  <conditionalFormatting sqref="E68">
    <cfRule type="duplicateValues" dxfId="3290" priority="3576"/>
  </conditionalFormatting>
  <conditionalFormatting sqref="E68">
    <cfRule type="duplicateValues" dxfId="3289" priority="3575"/>
  </conditionalFormatting>
  <conditionalFormatting sqref="E68">
    <cfRule type="duplicateValues" dxfId="3288" priority="3574"/>
  </conditionalFormatting>
  <conditionalFormatting sqref="E68">
    <cfRule type="duplicateValues" dxfId="3287" priority="3573"/>
  </conditionalFormatting>
  <conditionalFormatting sqref="E68">
    <cfRule type="duplicateValues" dxfId="3286" priority="3572"/>
  </conditionalFormatting>
  <conditionalFormatting sqref="E68">
    <cfRule type="duplicateValues" dxfId="3285" priority="3571"/>
  </conditionalFormatting>
  <conditionalFormatting sqref="E68">
    <cfRule type="duplicateValues" dxfId="3284" priority="3570"/>
  </conditionalFormatting>
  <conditionalFormatting sqref="E68">
    <cfRule type="duplicateValues" dxfId="3283" priority="3569"/>
  </conditionalFormatting>
  <conditionalFormatting sqref="E68">
    <cfRule type="duplicateValues" dxfId="3282" priority="3568"/>
  </conditionalFormatting>
  <conditionalFormatting sqref="E68">
    <cfRule type="duplicateValues" dxfId="3281" priority="3567"/>
  </conditionalFormatting>
  <conditionalFormatting sqref="E68">
    <cfRule type="duplicateValues" dxfId="3280" priority="3566"/>
  </conditionalFormatting>
  <conditionalFormatting sqref="E68">
    <cfRule type="duplicateValues" dxfId="3279" priority="3565"/>
  </conditionalFormatting>
  <conditionalFormatting sqref="E68">
    <cfRule type="duplicateValues" dxfId="3278" priority="3564"/>
  </conditionalFormatting>
  <conditionalFormatting sqref="E68">
    <cfRule type="duplicateValues" dxfId="3277" priority="3563"/>
  </conditionalFormatting>
  <conditionalFormatting sqref="E68">
    <cfRule type="duplicateValues" dxfId="3276" priority="3562"/>
  </conditionalFormatting>
  <conditionalFormatting sqref="E68">
    <cfRule type="duplicateValues" dxfId="3275" priority="3561"/>
  </conditionalFormatting>
  <conditionalFormatting sqref="E68">
    <cfRule type="duplicateValues" dxfId="3274" priority="3560"/>
  </conditionalFormatting>
  <conditionalFormatting sqref="E68">
    <cfRule type="duplicateValues" dxfId="3273" priority="3559"/>
  </conditionalFormatting>
  <conditionalFormatting sqref="E68">
    <cfRule type="duplicateValues" dxfId="3272" priority="3558"/>
  </conditionalFormatting>
  <conditionalFormatting sqref="E68">
    <cfRule type="duplicateValues" dxfId="3271" priority="3557"/>
  </conditionalFormatting>
  <conditionalFormatting sqref="E68">
    <cfRule type="duplicateValues" dxfId="3270" priority="3556"/>
  </conditionalFormatting>
  <conditionalFormatting sqref="E68">
    <cfRule type="duplicateValues" dxfId="3269" priority="3555"/>
  </conditionalFormatting>
  <conditionalFormatting sqref="E68">
    <cfRule type="duplicateValues" dxfId="3268" priority="3554"/>
  </conditionalFormatting>
  <conditionalFormatting sqref="E68">
    <cfRule type="duplicateValues" dxfId="3267" priority="3553"/>
  </conditionalFormatting>
  <conditionalFormatting sqref="E68">
    <cfRule type="duplicateValues" dxfId="3266" priority="3552"/>
  </conditionalFormatting>
  <conditionalFormatting sqref="E68">
    <cfRule type="duplicateValues" dxfId="3265" priority="3551"/>
  </conditionalFormatting>
  <conditionalFormatting sqref="E68">
    <cfRule type="duplicateValues" dxfId="3264" priority="3550"/>
  </conditionalFormatting>
  <conditionalFormatting sqref="E68">
    <cfRule type="duplicateValues" dxfId="3263" priority="3549"/>
  </conditionalFormatting>
  <conditionalFormatting sqref="E68">
    <cfRule type="duplicateValues" dxfId="3262" priority="3548"/>
  </conditionalFormatting>
  <conditionalFormatting sqref="E68">
    <cfRule type="duplicateValues" dxfId="3261" priority="3547"/>
  </conditionalFormatting>
  <conditionalFormatting sqref="E68">
    <cfRule type="duplicateValues" dxfId="3260" priority="3546"/>
  </conditionalFormatting>
  <conditionalFormatting sqref="E68">
    <cfRule type="duplicateValues" dxfId="3259" priority="3545"/>
  </conditionalFormatting>
  <conditionalFormatting sqref="E68">
    <cfRule type="duplicateValues" dxfId="3258" priority="3544"/>
  </conditionalFormatting>
  <conditionalFormatting sqref="E68">
    <cfRule type="duplicateValues" dxfId="3257" priority="3543"/>
  </conditionalFormatting>
  <conditionalFormatting sqref="E68">
    <cfRule type="duplicateValues" dxfId="3256" priority="3542"/>
  </conditionalFormatting>
  <conditionalFormatting sqref="E68">
    <cfRule type="duplicateValues" dxfId="3255" priority="3541"/>
  </conditionalFormatting>
  <conditionalFormatting sqref="E69">
    <cfRule type="duplicateValues" dxfId="3254" priority="3540"/>
  </conditionalFormatting>
  <conditionalFormatting sqref="E69">
    <cfRule type="duplicateValues" dxfId="3253" priority="3539"/>
  </conditionalFormatting>
  <conditionalFormatting sqref="E69">
    <cfRule type="duplicateValues" dxfId="3252" priority="3538"/>
  </conditionalFormatting>
  <conditionalFormatting sqref="E69">
    <cfRule type="duplicateValues" dxfId="3251" priority="3537"/>
  </conditionalFormatting>
  <conditionalFormatting sqref="E69">
    <cfRule type="duplicateValues" dxfId="3250" priority="3536"/>
  </conditionalFormatting>
  <conditionalFormatting sqref="E69">
    <cfRule type="duplicateValues" dxfId="3249" priority="3535"/>
  </conditionalFormatting>
  <conditionalFormatting sqref="E69">
    <cfRule type="duplicateValues" dxfId="3248" priority="3534"/>
  </conditionalFormatting>
  <conditionalFormatting sqref="E69">
    <cfRule type="duplicateValues" dxfId="3247" priority="3533"/>
  </conditionalFormatting>
  <conditionalFormatting sqref="E69">
    <cfRule type="duplicateValues" dxfId="3246" priority="3532"/>
  </conditionalFormatting>
  <conditionalFormatting sqref="E69">
    <cfRule type="duplicateValues" dxfId="3245" priority="3531"/>
  </conditionalFormatting>
  <conditionalFormatting sqref="E69">
    <cfRule type="duplicateValues" dxfId="3244" priority="3530"/>
  </conditionalFormatting>
  <conditionalFormatting sqref="E69">
    <cfRule type="duplicateValues" dxfId="3243" priority="3529"/>
  </conditionalFormatting>
  <conditionalFormatting sqref="E69">
    <cfRule type="duplicateValues" dxfId="3242" priority="3528"/>
  </conditionalFormatting>
  <conditionalFormatting sqref="E69">
    <cfRule type="duplicateValues" dxfId="3241" priority="3527"/>
  </conditionalFormatting>
  <conditionalFormatting sqref="E69">
    <cfRule type="duplicateValues" dxfId="3240" priority="3526"/>
  </conditionalFormatting>
  <conditionalFormatting sqref="E69">
    <cfRule type="duplicateValues" dxfId="3239" priority="3525"/>
  </conditionalFormatting>
  <conditionalFormatting sqref="E69">
    <cfRule type="duplicateValues" dxfId="3238" priority="3524"/>
  </conditionalFormatting>
  <conditionalFormatting sqref="E69">
    <cfRule type="duplicateValues" dxfId="3237" priority="3523"/>
  </conditionalFormatting>
  <conditionalFormatting sqref="E69">
    <cfRule type="duplicateValues" dxfId="3236" priority="3522"/>
  </conditionalFormatting>
  <conditionalFormatting sqref="E69">
    <cfRule type="duplicateValues" dxfId="3235" priority="3521"/>
  </conditionalFormatting>
  <conditionalFormatting sqref="E69">
    <cfRule type="duplicateValues" dxfId="3234" priority="3520"/>
  </conditionalFormatting>
  <conditionalFormatting sqref="E69">
    <cfRule type="duplicateValues" dxfId="3233" priority="3519"/>
  </conditionalFormatting>
  <conditionalFormatting sqref="E69">
    <cfRule type="duplicateValues" dxfId="3232" priority="3518"/>
  </conditionalFormatting>
  <conditionalFormatting sqref="E69">
    <cfRule type="duplicateValues" dxfId="3231" priority="3517"/>
  </conditionalFormatting>
  <conditionalFormatting sqref="E69">
    <cfRule type="duplicateValues" dxfId="3230" priority="3516"/>
  </conditionalFormatting>
  <conditionalFormatting sqref="E69">
    <cfRule type="duplicateValues" dxfId="3229" priority="3515"/>
  </conditionalFormatting>
  <conditionalFormatting sqref="E69">
    <cfRule type="duplicateValues" dxfId="3228" priority="3514"/>
  </conditionalFormatting>
  <conditionalFormatting sqref="E69">
    <cfRule type="duplicateValues" dxfId="3227" priority="3513"/>
  </conditionalFormatting>
  <conditionalFormatting sqref="E69">
    <cfRule type="duplicateValues" dxfId="3226" priority="3512"/>
  </conditionalFormatting>
  <conditionalFormatting sqref="E69">
    <cfRule type="duplicateValues" dxfId="3225" priority="3511"/>
  </conditionalFormatting>
  <conditionalFormatting sqref="E69">
    <cfRule type="duplicateValues" dxfId="3224" priority="3510"/>
  </conditionalFormatting>
  <conditionalFormatting sqref="E69">
    <cfRule type="duplicateValues" dxfId="3223" priority="3509"/>
  </conditionalFormatting>
  <conditionalFormatting sqref="E69">
    <cfRule type="duplicateValues" dxfId="3222" priority="3508"/>
  </conditionalFormatting>
  <conditionalFormatting sqref="E69">
    <cfRule type="duplicateValues" dxfId="3221" priority="3507"/>
  </conditionalFormatting>
  <conditionalFormatting sqref="E69">
    <cfRule type="duplicateValues" dxfId="3220" priority="3506"/>
  </conditionalFormatting>
  <conditionalFormatting sqref="E69">
    <cfRule type="duplicateValues" dxfId="3219" priority="3505"/>
  </conditionalFormatting>
  <conditionalFormatting sqref="E69">
    <cfRule type="duplicateValues" dxfId="3218" priority="3504"/>
  </conditionalFormatting>
  <conditionalFormatting sqref="E69">
    <cfRule type="duplicateValues" dxfId="3217" priority="3503"/>
  </conditionalFormatting>
  <conditionalFormatting sqref="E69">
    <cfRule type="duplicateValues" dxfId="3216" priority="3502"/>
  </conditionalFormatting>
  <conditionalFormatting sqref="E69">
    <cfRule type="duplicateValues" dxfId="3215" priority="3501"/>
  </conditionalFormatting>
  <conditionalFormatting sqref="E69">
    <cfRule type="duplicateValues" dxfId="3214" priority="3500"/>
  </conditionalFormatting>
  <conditionalFormatting sqref="E69">
    <cfRule type="duplicateValues" dxfId="3213" priority="3499"/>
  </conditionalFormatting>
  <conditionalFormatting sqref="E69">
    <cfRule type="duplicateValues" dxfId="3212" priority="3498"/>
  </conditionalFormatting>
  <conditionalFormatting sqref="E69">
    <cfRule type="duplicateValues" dxfId="3211" priority="3497"/>
  </conditionalFormatting>
  <conditionalFormatting sqref="E69">
    <cfRule type="duplicateValues" dxfId="3210" priority="3496"/>
  </conditionalFormatting>
  <conditionalFormatting sqref="E69">
    <cfRule type="duplicateValues" dxfId="3209" priority="3495"/>
  </conditionalFormatting>
  <conditionalFormatting sqref="E69">
    <cfRule type="duplicateValues" dxfId="3208" priority="3494"/>
  </conditionalFormatting>
  <conditionalFormatting sqref="E69">
    <cfRule type="duplicateValues" dxfId="3207" priority="3493"/>
  </conditionalFormatting>
  <conditionalFormatting sqref="E69">
    <cfRule type="duplicateValues" dxfId="3206" priority="3492"/>
  </conditionalFormatting>
  <conditionalFormatting sqref="E69">
    <cfRule type="duplicateValues" dxfId="3205" priority="3491"/>
  </conditionalFormatting>
  <conditionalFormatting sqref="E69">
    <cfRule type="duplicateValues" dxfId="3204" priority="3490"/>
  </conditionalFormatting>
  <conditionalFormatting sqref="E69">
    <cfRule type="duplicateValues" dxfId="3203" priority="3489"/>
  </conditionalFormatting>
  <conditionalFormatting sqref="E69">
    <cfRule type="duplicateValues" dxfId="3202" priority="3488"/>
  </conditionalFormatting>
  <conditionalFormatting sqref="E69">
    <cfRule type="duplicateValues" dxfId="3201" priority="3487"/>
  </conditionalFormatting>
  <conditionalFormatting sqref="E69">
    <cfRule type="duplicateValues" dxfId="3200" priority="3486"/>
  </conditionalFormatting>
  <conditionalFormatting sqref="E69">
    <cfRule type="duplicateValues" dxfId="3199" priority="3485"/>
  </conditionalFormatting>
  <conditionalFormatting sqref="E69">
    <cfRule type="duplicateValues" dxfId="3198" priority="3484"/>
  </conditionalFormatting>
  <conditionalFormatting sqref="E69">
    <cfRule type="duplicateValues" dxfId="3197" priority="3483"/>
  </conditionalFormatting>
  <conditionalFormatting sqref="E69">
    <cfRule type="duplicateValues" dxfId="3196" priority="3482"/>
  </conditionalFormatting>
  <conditionalFormatting sqref="E69">
    <cfRule type="duplicateValues" dxfId="3195" priority="3481"/>
  </conditionalFormatting>
  <conditionalFormatting sqref="E69">
    <cfRule type="duplicateValues" dxfId="3194" priority="3480"/>
  </conditionalFormatting>
  <conditionalFormatting sqref="E69">
    <cfRule type="duplicateValues" dxfId="3193" priority="3479"/>
  </conditionalFormatting>
  <conditionalFormatting sqref="E69">
    <cfRule type="duplicateValues" dxfId="3192" priority="3478"/>
  </conditionalFormatting>
  <conditionalFormatting sqref="E69">
    <cfRule type="duplicateValues" dxfId="3191" priority="3477"/>
  </conditionalFormatting>
  <conditionalFormatting sqref="E69">
    <cfRule type="duplicateValues" dxfId="3190" priority="3476"/>
  </conditionalFormatting>
  <conditionalFormatting sqref="E69">
    <cfRule type="duplicateValues" dxfId="3189" priority="3475"/>
  </conditionalFormatting>
  <conditionalFormatting sqref="E69">
    <cfRule type="duplicateValues" dxfId="3188" priority="3474"/>
  </conditionalFormatting>
  <conditionalFormatting sqref="E69">
    <cfRule type="duplicateValues" dxfId="3187" priority="3473"/>
  </conditionalFormatting>
  <conditionalFormatting sqref="E69">
    <cfRule type="duplicateValues" dxfId="3186" priority="3472"/>
  </conditionalFormatting>
  <conditionalFormatting sqref="E69">
    <cfRule type="duplicateValues" dxfId="3185" priority="3471"/>
  </conditionalFormatting>
  <conditionalFormatting sqref="E69">
    <cfRule type="duplicateValues" dxfId="3184" priority="3470"/>
  </conditionalFormatting>
  <conditionalFormatting sqref="E69">
    <cfRule type="duplicateValues" dxfId="3183" priority="3469"/>
  </conditionalFormatting>
  <conditionalFormatting sqref="E69">
    <cfRule type="duplicateValues" dxfId="3182" priority="3468"/>
  </conditionalFormatting>
  <conditionalFormatting sqref="E69">
    <cfRule type="duplicateValues" dxfId="3181" priority="3467"/>
  </conditionalFormatting>
  <conditionalFormatting sqref="E69">
    <cfRule type="duplicateValues" dxfId="3180" priority="3466"/>
  </conditionalFormatting>
  <conditionalFormatting sqref="E69">
    <cfRule type="duplicateValues" dxfId="3179" priority="3465"/>
  </conditionalFormatting>
  <conditionalFormatting sqref="E69">
    <cfRule type="duplicateValues" dxfId="3178" priority="3464"/>
  </conditionalFormatting>
  <conditionalFormatting sqref="E69">
    <cfRule type="duplicateValues" dxfId="3177" priority="3463"/>
  </conditionalFormatting>
  <conditionalFormatting sqref="E69">
    <cfRule type="duplicateValues" dxfId="3176" priority="3462"/>
  </conditionalFormatting>
  <conditionalFormatting sqref="E69">
    <cfRule type="duplicateValues" dxfId="3175" priority="3461"/>
  </conditionalFormatting>
  <conditionalFormatting sqref="E69">
    <cfRule type="duplicateValues" dxfId="3174" priority="3460"/>
  </conditionalFormatting>
  <conditionalFormatting sqref="E69">
    <cfRule type="duplicateValues" dxfId="3173" priority="3459"/>
  </conditionalFormatting>
  <conditionalFormatting sqref="E69">
    <cfRule type="duplicateValues" dxfId="3172" priority="3458"/>
  </conditionalFormatting>
  <conditionalFormatting sqref="E69">
    <cfRule type="duplicateValues" dxfId="3171" priority="3457"/>
  </conditionalFormatting>
  <conditionalFormatting sqref="E69">
    <cfRule type="duplicateValues" dxfId="3170" priority="3456"/>
  </conditionalFormatting>
  <conditionalFormatting sqref="E69">
    <cfRule type="duplicateValues" dxfId="3169" priority="3455"/>
  </conditionalFormatting>
  <conditionalFormatting sqref="E69">
    <cfRule type="duplicateValues" dxfId="3168" priority="3454"/>
  </conditionalFormatting>
  <conditionalFormatting sqref="E69">
    <cfRule type="duplicateValues" dxfId="3167" priority="3453"/>
  </conditionalFormatting>
  <conditionalFormatting sqref="E69">
    <cfRule type="duplicateValues" dxfId="3166" priority="3452"/>
  </conditionalFormatting>
  <conditionalFormatting sqref="E69">
    <cfRule type="duplicateValues" dxfId="3165" priority="3451"/>
  </conditionalFormatting>
  <conditionalFormatting sqref="E69">
    <cfRule type="duplicateValues" dxfId="3164" priority="3450"/>
  </conditionalFormatting>
  <conditionalFormatting sqref="E69">
    <cfRule type="duplicateValues" dxfId="3163" priority="3449"/>
  </conditionalFormatting>
  <conditionalFormatting sqref="E69">
    <cfRule type="duplicateValues" dxfId="3162" priority="3448"/>
  </conditionalFormatting>
  <conditionalFormatting sqref="E69">
    <cfRule type="duplicateValues" dxfId="3161" priority="3447"/>
  </conditionalFormatting>
  <conditionalFormatting sqref="E69">
    <cfRule type="duplicateValues" dxfId="3160" priority="3446"/>
  </conditionalFormatting>
  <conditionalFormatting sqref="E69">
    <cfRule type="duplicateValues" dxfId="3159" priority="3445"/>
  </conditionalFormatting>
  <conditionalFormatting sqref="E69">
    <cfRule type="duplicateValues" dxfId="3158" priority="3444"/>
  </conditionalFormatting>
  <conditionalFormatting sqref="E69">
    <cfRule type="duplicateValues" dxfId="3157" priority="3443"/>
  </conditionalFormatting>
  <conditionalFormatting sqref="E69">
    <cfRule type="duplicateValues" dxfId="3156" priority="3442"/>
  </conditionalFormatting>
  <conditionalFormatting sqref="E69">
    <cfRule type="duplicateValues" dxfId="3155" priority="3441"/>
  </conditionalFormatting>
  <conditionalFormatting sqref="E69">
    <cfRule type="duplicateValues" dxfId="3154" priority="3440"/>
  </conditionalFormatting>
  <conditionalFormatting sqref="E69">
    <cfRule type="duplicateValues" dxfId="3153" priority="3439"/>
  </conditionalFormatting>
  <conditionalFormatting sqref="E69">
    <cfRule type="duplicateValues" dxfId="3152" priority="3438"/>
  </conditionalFormatting>
  <conditionalFormatting sqref="E69">
    <cfRule type="duplicateValues" dxfId="3151" priority="3437"/>
  </conditionalFormatting>
  <conditionalFormatting sqref="E69">
    <cfRule type="duplicateValues" dxfId="3150" priority="3436"/>
  </conditionalFormatting>
  <conditionalFormatting sqref="E69">
    <cfRule type="duplicateValues" dxfId="3149" priority="3435"/>
  </conditionalFormatting>
  <conditionalFormatting sqref="E69">
    <cfRule type="duplicateValues" dxfId="3148" priority="3434"/>
  </conditionalFormatting>
  <conditionalFormatting sqref="E69">
    <cfRule type="duplicateValues" dxfId="3147" priority="3433"/>
  </conditionalFormatting>
  <conditionalFormatting sqref="E69">
    <cfRule type="duplicateValues" dxfId="3146" priority="3432"/>
  </conditionalFormatting>
  <conditionalFormatting sqref="E69">
    <cfRule type="duplicateValues" dxfId="3145" priority="3431"/>
  </conditionalFormatting>
  <conditionalFormatting sqref="E69">
    <cfRule type="duplicateValues" dxfId="3144" priority="3430"/>
  </conditionalFormatting>
  <conditionalFormatting sqref="E69">
    <cfRule type="duplicateValues" dxfId="3143" priority="3429"/>
  </conditionalFormatting>
  <conditionalFormatting sqref="E69">
    <cfRule type="duplicateValues" dxfId="3142" priority="3428"/>
  </conditionalFormatting>
  <conditionalFormatting sqref="E69">
    <cfRule type="duplicateValues" dxfId="3141" priority="3427"/>
  </conditionalFormatting>
  <conditionalFormatting sqref="E69">
    <cfRule type="duplicateValues" dxfId="3140" priority="3426"/>
  </conditionalFormatting>
  <conditionalFormatting sqref="E69">
    <cfRule type="duplicateValues" dxfId="3139" priority="3425"/>
  </conditionalFormatting>
  <conditionalFormatting sqref="E69">
    <cfRule type="duplicateValues" dxfId="3138" priority="3424"/>
  </conditionalFormatting>
  <conditionalFormatting sqref="E69">
    <cfRule type="duplicateValues" dxfId="3137" priority="3423"/>
  </conditionalFormatting>
  <conditionalFormatting sqref="E69">
    <cfRule type="duplicateValues" dxfId="3136" priority="3422"/>
  </conditionalFormatting>
  <conditionalFormatting sqref="E69">
    <cfRule type="duplicateValues" dxfId="3135" priority="3421"/>
  </conditionalFormatting>
  <conditionalFormatting sqref="E69">
    <cfRule type="duplicateValues" dxfId="3134" priority="3420"/>
  </conditionalFormatting>
  <conditionalFormatting sqref="E69">
    <cfRule type="duplicateValues" dxfId="3133" priority="3419"/>
  </conditionalFormatting>
  <conditionalFormatting sqref="E69">
    <cfRule type="duplicateValues" dxfId="3132" priority="3418"/>
  </conditionalFormatting>
  <conditionalFormatting sqref="E69">
    <cfRule type="duplicateValues" dxfId="3131" priority="3417"/>
  </conditionalFormatting>
  <conditionalFormatting sqref="E69">
    <cfRule type="duplicateValues" dxfId="3130" priority="3416"/>
  </conditionalFormatting>
  <conditionalFormatting sqref="E69">
    <cfRule type="duplicateValues" dxfId="3129" priority="3415"/>
  </conditionalFormatting>
  <conditionalFormatting sqref="E69">
    <cfRule type="duplicateValues" dxfId="3128" priority="3414"/>
  </conditionalFormatting>
  <conditionalFormatting sqref="E69">
    <cfRule type="duplicateValues" dxfId="3127" priority="3413"/>
  </conditionalFormatting>
  <conditionalFormatting sqref="E69">
    <cfRule type="duplicateValues" dxfId="3126" priority="3412"/>
  </conditionalFormatting>
  <conditionalFormatting sqref="E69">
    <cfRule type="duplicateValues" dxfId="3125" priority="3411"/>
  </conditionalFormatting>
  <conditionalFormatting sqref="E69">
    <cfRule type="duplicateValues" dxfId="3124" priority="3410"/>
  </conditionalFormatting>
  <conditionalFormatting sqref="E69">
    <cfRule type="duplicateValues" dxfId="3123" priority="3409"/>
  </conditionalFormatting>
  <conditionalFormatting sqref="E69">
    <cfRule type="duplicateValues" dxfId="3122" priority="3408"/>
  </conditionalFormatting>
  <conditionalFormatting sqref="E69">
    <cfRule type="duplicateValues" dxfId="3121" priority="3407"/>
  </conditionalFormatting>
  <conditionalFormatting sqref="E69">
    <cfRule type="duplicateValues" dxfId="3120" priority="3406"/>
  </conditionalFormatting>
  <conditionalFormatting sqref="E69">
    <cfRule type="duplicateValues" dxfId="3119" priority="3405"/>
  </conditionalFormatting>
  <conditionalFormatting sqref="E69">
    <cfRule type="duplicateValues" dxfId="3118" priority="3404"/>
  </conditionalFormatting>
  <conditionalFormatting sqref="E69">
    <cfRule type="duplicateValues" dxfId="3117" priority="3403"/>
  </conditionalFormatting>
  <conditionalFormatting sqref="E69">
    <cfRule type="duplicateValues" dxfId="3116" priority="3402"/>
  </conditionalFormatting>
  <conditionalFormatting sqref="E69">
    <cfRule type="duplicateValues" dxfId="3115" priority="3401"/>
  </conditionalFormatting>
  <conditionalFormatting sqref="E69">
    <cfRule type="duplicateValues" dxfId="3114" priority="3400"/>
  </conditionalFormatting>
  <conditionalFormatting sqref="E69">
    <cfRule type="duplicateValues" dxfId="3113" priority="3399"/>
  </conditionalFormatting>
  <conditionalFormatting sqref="E69">
    <cfRule type="duplicateValues" dxfId="3112" priority="3398"/>
  </conditionalFormatting>
  <conditionalFormatting sqref="E69">
    <cfRule type="duplicateValues" dxfId="3111" priority="3397"/>
  </conditionalFormatting>
  <conditionalFormatting sqref="E69">
    <cfRule type="duplicateValues" dxfId="3110" priority="3396"/>
  </conditionalFormatting>
  <conditionalFormatting sqref="E69">
    <cfRule type="duplicateValues" dxfId="3109" priority="3395"/>
  </conditionalFormatting>
  <conditionalFormatting sqref="E69">
    <cfRule type="duplicateValues" dxfId="3108" priority="3394"/>
  </conditionalFormatting>
  <conditionalFormatting sqref="E69">
    <cfRule type="duplicateValues" dxfId="3107" priority="3393"/>
  </conditionalFormatting>
  <conditionalFormatting sqref="E69">
    <cfRule type="duplicateValues" dxfId="3106" priority="3392"/>
  </conditionalFormatting>
  <conditionalFormatting sqref="E69">
    <cfRule type="duplicateValues" dxfId="3105" priority="3391"/>
  </conditionalFormatting>
  <conditionalFormatting sqref="E69">
    <cfRule type="duplicateValues" dxfId="3104" priority="3390"/>
  </conditionalFormatting>
  <conditionalFormatting sqref="E69">
    <cfRule type="duplicateValues" dxfId="3103" priority="3389"/>
  </conditionalFormatting>
  <conditionalFormatting sqref="E69">
    <cfRule type="duplicateValues" dxfId="3102" priority="3388"/>
  </conditionalFormatting>
  <conditionalFormatting sqref="E69">
    <cfRule type="duplicateValues" dxfId="3101" priority="3387"/>
  </conditionalFormatting>
  <conditionalFormatting sqref="E69">
    <cfRule type="duplicateValues" dxfId="3100" priority="3386"/>
  </conditionalFormatting>
  <conditionalFormatting sqref="E69">
    <cfRule type="duplicateValues" dxfId="3099" priority="3385"/>
  </conditionalFormatting>
  <conditionalFormatting sqref="E69">
    <cfRule type="duplicateValues" dxfId="3098" priority="3384"/>
  </conditionalFormatting>
  <conditionalFormatting sqref="E69">
    <cfRule type="duplicateValues" dxfId="3097" priority="3383"/>
  </conditionalFormatting>
  <conditionalFormatting sqref="E72">
    <cfRule type="duplicateValues" dxfId="3096" priority="3319" stopIfTrue="1"/>
  </conditionalFormatting>
  <conditionalFormatting sqref="E72">
    <cfRule type="duplicateValues" dxfId="3095" priority="3318" stopIfTrue="1"/>
  </conditionalFormatting>
  <conditionalFormatting sqref="E72">
    <cfRule type="duplicateValues" dxfId="3094" priority="3317" stopIfTrue="1"/>
  </conditionalFormatting>
  <conditionalFormatting sqref="E72">
    <cfRule type="duplicateValues" dxfId="3093" priority="3316" stopIfTrue="1"/>
  </conditionalFormatting>
  <conditionalFormatting sqref="E72">
    <cfRule type="duplicateValues" dxfId="3092" priority="3315" stopIfTrue="1"/>
  </conditionalFormatting>
  <conditionalFormatting sqref="E72">
    <cfRule type="duplicateValues" dxfId="3091" priority="3314" stopIfTrue="1"/>
  </conditionalFormatting>
  <conditionalFormatting sqref="E72">
    <cfRule type="duplicateValues" dxfId="3090" priority="3313" stopIfTrue="1"/>
  </conditionalFormatting>
  <conditionalFormatting sqref="E72">
    <cfRule type="duplicateValues" dxfId="3089" priority="3312" stopIfTrue="1"/>
  </conditionalFormatting>
  <conditionalFormatting sqref="E72">
    <cfRule type="duplicateValues" dxfId="3088" priority="3311" stopIfTrue="1"/>
  </conditionalFormatting>
  <conditionalFormatting sqref="E72">
    <cfRule type="duplicateValues" dxfId="3087" priority="3310" stopIfTrue="1"/>
  </conditionalFormatting>
  <conditionalFormatting sqref="E72">
    <cfRule type="duplicateValues" dxfId="3086" priority="3309" stopIfTrue="1"/>
  </conditionalFormatting>
  <conditionalFormatting sqref="E72">
    <cfRule type="duplicateValues" dxfId="3085" priority="3308" stopIfTrue="1"/>
  </conditionalFormatting>
  <conditionalFormatting sqref="E72">
    <cfRule type="duplicateValues" dxfId="3084" priority="3307" stopIfTrue="1"/>
  </conditionalFormatting>
  <conditionalFormatting sqref="E72">
    <cfRule type="duplicateValues" dxfId="3083" priority="3306" stopIfTrue="1"/>
  </conditionalFormatting>
  <conditionalFormatting sqref="E72">
    <cfRule type="duplicateValues" dxfId="3082" priority="3305" stopIfTrue="1"/>
  </conditionalFormatting>
  <conditionalFormatting sqref="E72">
    <cfRule type="duplicateValues" dxfId="3081" priority="3304" stopIfTrue="1"/>
  </conditionalFormatting>
  <conditionalFormatting sqref="E72">
    <cfRule type="duplicateValues" dxfId="3080" priority="3303" stopIfTrue="1"/>
  </conditionalFormatting>
  <conditionalFormatting sqref="E72">
    <cfRule type="duplicateValues" dxfId="3079" priority="3302" stopIfTrue="1"/>
  </conditionalFormatting>
  <conditionalFormatting sqref="E72">
    <cfRule type="duplicateValues" dxfId="3078" priority="3301" stopIfTrue="1"/>
  </conditionalFormatting>
  <conditionalFormatting sqref="E72">
    <cfRule type="duplicateValues" dxfId="3077" priority="3300" stopIfTrue="1"/>
  </conditionalFormatting>
  <conditionalFormatting sqref="E72">
    <cfRule type="duplicateValues" dxfId="3076" priority="3299" stopIfTrue="1"/>
  </conditionalFormatting>
  <conditionalFormatting sqref="E72">
    <cfRule type="duplicateValues" dxfId="3075" priority="3298" stopIfTrue="1"/>
  </conditionalFormatting>
  <conditionalFormatting sqref="E72">
    <cfRule type="duplicateValues" dxfId="3074" priority="3297" stopIfTrue="1"/>
  </conditionalFormatting>
  <conditionalFormatting sqref="E72">
    <cfRule type="duplicateValues" dxfId="3073" priority="3296" stopIfTrue="1"/>
  </conditionalFormatting>
  <conditionalFormatting sqref="E72">
    <cfRule type="duplicateValues" dxfId="3072" priority="3295"/>
  </conditionalFormatting>
  <conditionalFormatting sqref="E72">
    <cfRule type="duplicateValues" dxfId="3071" priority="3294"/>
  </conditionalFormatting>
  <conditionalFormatting sqref="E72">
    <cfRule type="duplicateValues" dxfId="3070" priority="3293"/>
  </conditionalFormatting>
  <conditionalFormatting sqref="E72">
    <cfRule type="duplicateValues" dxfId="3069" priority="3292"/>
  </conditionalFormatting>
  <conditionalFormatting sqref="E72">
    <cfRule type="duplicateValues" dxfId="3068" priority="3291"/>
  </conditionalFormatting>
  <conditionalFormatting sqref="E72">
    <cfRule type="duplicateValues" dxfId="3067" priority="3290"/>
  </conditionalFormatting>
  <conditionalFormatting sqref="E72">
    <cfRule type="duplicateValues" dxfId="3066" priority="3289"/>
  </conditionalFormatting>
  <conditionalFormatting sqref="E72">
    <cfRule type="duplicateValues" dxfId="3065" priority="3288"/>
  </conditionalFormatting>
  <conditionalFormatting sqref="E72">
    <cfRule type="duplicateValues" dxfId="3064" priority="3287"/>
  </conditionalFormatting>
  <conditionalFormatting sqref="E72">
    <cfRule type="duplicateValues" dxfId="3063" priority="3286"/>
  </conditionalFormatting>
  <conditionalFormatting sqref="E72">
    <cfRule type="duplicateValues" dxfId="3062" priority="3285"/>
  </conditionalFormatting>
  <conditionalFormatting sqref="E72">
    <cfRule type="duplicateValues" dxfId="3061" priority="3284"/>
  </conditionalFormatting>
  <conditionalFormatting sqref="E72">
    <cfRule type="duplicateValues" dxfId="3060" priority="3283"/>
  </conditionalFormatting>
  <conditionalFormatting sqref="E72">
    <cfRule type="duplicateValues" dxfId="3059" priority="3282"/>
  </conditionalFormatting>
  <conditionalFormatting sqref="E72">
    <cfRule type="duplicateValues" dxfId="3058" priority="3281"/>
  </conditionalFormatting>
  <conditionalFormatting sqref="E72">
    <cfRule type="duplicateValues" dxfId="3057" priority="3280"/>
  </conditionalFormatting>
  <conditionalFormatting sqref="E72">
    <cfRule type="duplicateValues" dxfId="3056" priority="3279"/>
  </conditionalFormatting>
  <conditionalFormatting sqref="E72">
    <cfRule type="duplicateValues" dxfId="3055" priority="3278"/>
  </conditionalFormatting>
  <conditionalFormatting sqref="E72">
    <cfRule type="duplicateValues" dxfId="3054" priority="3277"/>
  </conditionalFormatting>
  <conditionalFormatting sqref="E72">
    <cfRule type="duplicateValues" dxfId="3053" priority="3276"/>
  </conditionalFormatting>
  <conditionalFormatting sqref="E72">
    <cfRule type="duplicateValues" dxfId="3052" priority="3275"/>
  </conditionalFormatting>
  <conditionalFormatting sqref="E72">
    <cfRule type="duplicateValues" dxfId="3051" priority="3274"/>
  </conditionalFormatting>
  <conditionalFormatting sqref="E72">
    <cfRule type="duplicateValues" dxfId="3050" priority="3273"/>
  </conditionalFormatting>
  <conditionalFormatting sqref="E72">
    <cfRule type="duplicateValues" dxfId="3049" priority="3272"/>
  </conditionalFormatting>
  <conditionalFormatting sqref="E72">
    <cfRule type="duplicateValues" dxfId="3048" priority="3271"/>
  </conditionalFormatting>
  <conditionalFormatting sqref="E72">
    <cfRule type="duplicateValues" dxfId="3047" priority="3270"/>
  </conditionalFormatting>
  <conditionalFormatting sqref="E72">
    <cfRule type="duplicateValues" dxfId="3046" priority="3269"/>
  </conditionalFormatting>
  <conditionalFormatting sqref="E72">
    <cfRule type="duplicateValues" dxfId="3045" priority="3268"/>
  </conditionalFormatting>
  <conditionalFormatting sqref="E72">
    <cfRule type="duplicateValues" dxfId="3044" priority="3267"/>
  </conditionalFormatting>
  <conditionalFormatting sqref="E72">
    <cfRule type="duplicateValues" dxfId="3043" priority="3266"/>
  </conditionalFormatting>
  <conditionalFormatting sqref="E72">
    <cfRule type="duplicateValues" dxfId="3042" priority="3265"/>
  </conditionalFormatting>
  <conditionalFormatting sqref="E72">
    <cfRule type="duplicateValues" dxfId="3041" priority="3264"/>
  </conditionalFormatting>
  <conditionalFormatting sqref="E72">
    <cfRule type="duplicateValues" dxfId="3040" priority="3263"/>
  </conditionalFormatting>
  <conditionalFormatting sqref="E72">
    <cfRule type="duplicateValues" dxfId="3039" priority="3262"/>
  </conditionalFormatting>
  <conditionalFormatting sqref="E72">
    <cfRule type="duplicateValues" dxfId="3038" priority="3261"/>
  </conditionalFormatting>
  <conditionalFormatting sqref="E72">
    <cfRule type="duplicateValues" dxfId="3037" priority="3260"/>
  </conditionalFormatting>
  <conditionalFormatting sqref="E72">
    <cfRule type="duplicateValues" dxfId="3036" priority="3259"/>
  </conditionalFormatting>
  <conditionalFormatting sqref="E72">
    <cfRule type="duplicateValues" dxfId="3035" priority="3258"/>
  </conditionalFormatting>
  <conditionalFormatting sqref="E72">
    <cfRule type="duplicateValues" dxfId="3034" priority="3257"/>
  </conditionalFormatting>
  <conditionalFormatting sqref="E72">
    <cfRule type="duplicateValues" dxfId="3033" priority="3256"/>
  </conditionalFormatting>
  <conditionalFormatting sqref="E72">
    <cfRule type="duplicateValues" dxfId="3032" priority="3255"/>
  </conditionalFormatting>
  <conditionalFormatting sqref="E72">
    <cfRule type="duplicateValues" dxfId="3031" priority="3254"/>
  </conditionalFormatting>
  <conditionalFormatting sqref="E72">
    <cfRule type="duplicateValues" dxfId="3030" priority="3253"/>
  </conditionalFormatting>
  <conditionalFormatting sqref="E72">
    <cfRule type="duplicateValues" dxfId="3029" priority="3252"/>
  </conditionalFormatting>
  <conditionalFormatting sqref="E72">
    <cfRule type="duplicateValues" dxfId="3028" priority="3251"/>
  </conditionalFormatting>
  <conditionalFormatting sqref="E72">
    <cfRule type="duplicateValues" dxfId="3027" priority="3250"/>
  </conditionalFormatting>
  <conditionalFormatting sqref="E72">
    <cfRule type="duplicateValues" dxfId="3026" priority="3249"/>
  </conditionalFormatting>
  <conditionalFormatting sqref="E72">
    <cfRule type="duplicateValues" dxfId="3025" priority="3248"/>
  </conditionalFormatting>
  <conditionalFormatting sqref="E72">
    <cfRule type="duplicateValues" dxfId="3024" priority="3247"/>
  </conditionalFormatting>
  <conditionalFormatting sqref="E72">
    <cfRule type="duplicateValues" dxfId="3023" priority="3246"/>
  </conditionalFormatting>
  <conditionalFormatting sqref="E72">
    <cfRule type="duplicateValues" dxfId="3022" priority="3245"/>
  </conditionalFormatting>
  <conditionalFormatting sqref="E72">
    <cfRule type="duplicateValues" dxfId="3021" priority="3244"/>
  </conditionalFormatting>
  <conditionalFormatting sqref="E72">
    <cfRule type="duplicateValues" dxfId="3020" priority="3243"/>
  </conditionalFormatting>
  <conditionalFormatting sqref="E72">
    <cfRule type="duplicateValues" dxfId="3019" priority="3242"/>
  </conditionalFormatting>
  <conditionalFormatting sqref="E72">
    <cfRule type="duplicateValues" dxfId="3018" priority="3241"/>
  </conditionalFormatting>
  <conditionalFormatting sqref="E72">
    <cfRule type="duplicateValues" dxfId="3017" priority="3240"/>
  </conditionalFormatting>
  <conditionalFormatting sqref="E72">
    <cfRule type="duplicateValues" dxfId="3016" priority="3239"/>
  </conditionalFormatting>
  <conditionalFormatting sqref="E72">
    <cfRule type="duplicateValues" dxfId="3015" priority="3238"/>
  </conditionalFormatting>
  <conditionalFormatting sqref="E72">
    <cfRule type="duplicateValues" dxfId="3014" priority="3237"/>
  </conditionalFormatting>
  <conditionalFormatting sqref="E72">
    <cfRule type="duplicateValues" dxfId="3013" priority="3236"/>
  </conditionalFormatting>
  <conditionalFormatting sqref="E72">
    <cfRule type="duplicateValues" dxfId="3012" priority="3235"/>
  </conditionalFormatting>
  <conditionalFormatting sqref="E72">
    <cfRule type="duplicateValues" dxfId="3011" priority="3234"/>
  </conditionalFormatting>
  <conditionalFormatting sqref="E72">
    <cfRule type="duplicateValues" dxfId="3010" priority="3233"/>
  </conditionalFormatting>
  <conditionalFormatting sqref="E72">
    <cfRule type="duplicateValues" dxfId="3009" priority="3232"/>
  </conditionalFormatting>
  <conditionalFormatting sqref="E72">
    <cfRule type="duplicateValues" dxfId="3008" priority="3231"/>
  </conditionalFormatting>
  <conditionalFormatting sqref="E72">
    <cfRule type="duplicateValues" dxfId="3007" priority="3230"/>
  </conditionalFormatting>
  <conditionalFormatting sqref="E72">
    <cfRule type="duplicateValues" dxfId="3006" priority="3229"/>
  </conditionalFormatting>
  <conditionalFormatting sqref="E72">
    <cfRule type="duplicateValues" dxfId="3005" priority="3228"/>
  </conditionalFormatting>
  <conditionalFormatting sqref="E72">
    <cfRule type="duplicateValues" dxfId="3004" priority="3227"/>
  </conditionalFormatting>
  <conditionalFormatting sqref="E72">
    <cfRule type="duplicateValues" dxfId="3003" priority="3226"/>
  </conditionalFormatting>
  <conditionalFormatting sqref="E72">
    <cfRule type="duplicateValues" dxfId="3002" priority="3225"/>
  </conditionalFormatting>
  <conditionalFormatting sqref="E72">
    <cfRule type="duplicateValues" dxfId="3001" priority="3224"/>
  </conditionalFormatting>
  <conditionalFormatting sqref="E72">
    <cfRule type="duplicateValues" dxfId="3000" priority="3223"/>
  </conditionalFormatting>
  <conditionalFormatting sqref="E72">
    <cfRule type="duplicateValues" dxfId="2999" priority="3222"/>
  </conditionalFormatting>
  <conditionalFormatting sqref="E72">
    <cfRule type="duplicateValues" dxfId="2998" priority="3221"/>
  </conditionalFormatting>
  <conditionalFormatting sqref="E72">
    <cfRule type="duplicateValues" dxfId="2997" priority="3220"/>
  </conditionalFormatting>
  <conditionalFormatting sqref="E72">
    <cfRule type="duplicateValues" dxfId="2996" priority="3219"/>
  </conditionalFormatting>
  <conditionalFormatting sqref="E72">
    <cfRule type="duplicateValues" dxfId="2995" priority="3218"/>
  </conditionalFormatting>
  <conditionalFormatting sqref="E72">
    <cfRule type="duplicateValues" dxfId="2994" priority="3217"/>
  </conditionalFormatting>
  <conditionalFormatting sqref="E72">
    <cfRule type="duplicateValues" dxfId="2993" priority="3216"/>
  </conditionalFormatting>
  <conditionalFormatting sqref="E72">
    <cfRule type="duplicateValues" dxfId="2992" priority="3215"/>
  </conditionalFormatting>
  <conditionalFormatting sqref="E72">
    <cfRule type="duplicateValues" dxfId="2991" priority="3214"/>
  </conditionalFormatting>
  <conditionalFormatting sqref="E72">
    <cfRule type="duplicateValues" dxfId="2990" priority="3213"/>
  </conditionalFormatting>
  <conditionalFormatting sqref="E72">
    <cfRule type="duplicateValues" dxfId="2989" priority="3212"/>
  </conditionalFormatting>
  <conditionalFormatting sqref="E72">
    <cfRule type="duplicateValues" dxfId="2988" priority="3211"/>
  </conditionalFormatting>
  <conditionalFormatting sqref="E72">
    <cfRule type="duplicateValues" dxfId="2987" priority="3210"/>
  </conditionalFormatting>
  <conditionalFormatting sqref="E72">
    <cfRule type="duplicateValues" dxfId="2986" priority="3209"/>
  </conditionalFormatting>
  <conditionalFormatting sqref="E72">
    <cfRule type="duplicateValues" dxfId="2985" priority="3208"/>
  </conditionalFormatting>
  <conditionalFormatting sqref="E72">
    <cfRule type="duplicateValues" dxfId="2984" priority="3207"/>
  </conditionalFormatting>
  <conditionalFormatting sqref="E72">
    <cfRule type="duplicateValues" dxfId="2983" priority="3206"/>
  </conditionalFormatting>
  <conditionalFormatting sqref="E72">
    <cfRule type="duplicateValues" dxfId="2982" priority="3205"/>
  </conditionalFormatting>
  <conditionalFormatting sqref="E72">
    <cfRule type="duplicateValues" dxfId="2981" priority="3204"/>
  </conditionalFormatting>
  <conditionalFormatting sqref="E72">
    <cfRule type="duplicateValues" dxfId="2980" priority="3203"/>
  </conditionalFormatting>
  <conditionalFormatting sqref="E72">
    <cfRule type="duplicateValues" dxfId="2979" priority="3202"/>
  </conditionalFormatting>
  <conditionalFormatting sqref="E72">
    <cfRule type="duplicateValues" dxfId="2978" priority="3201"/>
  </conditionalFormatting>
  <conditionalFormatting sqref="E72">
    <cfRule type="duplicateValues" dxfId="2977" priority="3200"/>
  </conditionalFormatting>
  <conditionalFormatting sqref="E72">
    <cfRule type="duplicateValues" dxfId="2976" priority="3199"/>
  </conditionalFormatting>
  <conditionalFormatting sqref="E72">
    <cfRule type="duplicateValues" dxfId="2975" priority="3198"/>
  </conditionalFormatting>
  <conditionalFormatting sqref="E72">
    <cfRule type="duplicateValues" dxfId="2974" priority="3197"/>
  </conditionalFormatting>
  <conditionalFormatting sqref="E72">
    <cfRule type="duplicateValues" dxfId="2973" priority="3196"/>
  </conditionalFormatting>
  <conditionalFormatting sqref="E72">
    <cfRule type="duplicateValues" dxfId="2972" priority="3195"/>
  </conditionalFormatting>
  <conditionalFormatting sqref="E72">
    <cfRule type="duplicateValues" dxfId="2971" priority="3194"/>
  </conditionalFormatting>
  <conditionalFormatting sqref="E72">
    <cfRule type="duplicateValues" dxfId="2970" priority="3193"/>
  </conditionalFormatting>
  <conditionalFormatting sqref="E72">
    <cfRule type="duplicateValues" dxfId="2969" priority="3192"/>
  </conditionalFormatting>
  <conditionalFormatting sqref="E72">
    <cfRule type="duplicateValues" dxfId="2968" priority="3191"/>
  </conditionalFormatting>
  <conditionalFormatting sqref="E72">
    <cfRule type="duplicateValues" dxfId="2967" priority="3190"/>
  </conditionalFormatting>
  <conditionalFormatting sqref="E72">
    <cfRule type="duplicateValues" dxfId="2966" priority="3189"/>
  </conditionalFormatting>
  <conditionalFormatting sqref="E72">
    <cfRule type="duplicateValues" dxfId="2965" priority="3188"/>
  </conditionalFormatting>
  <conditionalFormatting sqref="E72">
    <cfRule type="duplicateValues" dxfId="2964" priority="3187"/>
  </conditionalFormatting>
  <conditionalFormatting sqref="E72">
    <cfRule type="duplicateValues" dxfId="2963" priority="3186"/>
  </conditionalFormatting>
  <conditionalFormatting sqref="E72">
    <cfRule type="duplicateValues" dxfId="2962" priority="3185"/>
  </conditionalFormatting>
  <conditionalFormatting sqref="E72">
    <cfRule type="duplicateValues" dxfId="2961" priority="3184"/>
  </conditionalFormatting>
  <conditionalFormatting sqref="E72">
    <cfRule type="duplicateValues" dxfId="2960" priority="3183"/>
  </conditionalFormatting>
  <conditionalFormatting sqref="E72">
    <cfRule type="duplicateValues" dxfId="2959" priority="3182"/>
  </conditionalFormatting>
  <conditionalFormatting sqref="E72">
    <cfRule type="duplicateValues" dxfId="2958" priority="3181"/>
  </conditionalFormatting>
  <conditionalFormatting sqref="E72">
    <cfRule type="duplicateValues" dxfId="2957" priority="3180"/>
  </conditionalFormatting>
  <conditionalFormatting sqref="E72">
    <cfRule type="duplicateValues" dxfId="2956" priority="3179"/>
  </conditionalFormatting>
  <conditionalFormatting sqref="E72">
    <cfRule type="duplicateValues" dxfId="2955" priority="3178"/>
  </conditionalFormatting>
  <conditionalFormatting sqref="E72">
    <cfRule type="duplicateValues" dxfId="2954" priority="3177"/>
  </conditionalFormatting>
  <conditionalFormatting sqref="E72">
    <cfRule type="duplicateValues" dxfId="2953" priority="3176"/>
  </conditionalFormatting>
  <conditionalFormatting sqref="E72">
    <cfRule type="duplicateValues" dxfId="2952" priority="3175"/>
  </conditionalFormatting>
  <conditionalFormatting sqref="E72">
    <cfRule type="duplicateValues" dxfId="2951" priority="3174"/>
  </conditionalFormatting>
  <conditionalFormatting sqref="E72">
    <cfRule type="duplicateValues" dxfId="2950" priority="3173"/>
  </conditionalFormatting>
  <conditionalFormatting sqref="E72">
    <cfRule type="duplicateValues" dxfId="2949" priority="3172"/>
  </conditionalFormatting>
  <conditionalFormatting sqref="E72">
    <cfRule type="duplicateValues" dxfId="2948" priority="3171"/>
  </conditionalFormatting>
  <conditionalFormatting sqref="E72">
    <cfRule type="duplicateValues" dxfId="2947" priority="3170"/>
  </conditionalFormatting>
  <conditionalFormatting sqref="E72">
    <cfRule type="duplicateValues" dxfId="2946" priority="3169"/>
  </conditionalFormatting>
  <conditionalFormatting sqref="E72">
    <cfRule type="duplicateValues" dxfId="2945" priority="3168"/>
  </conditionalFormatting>
  <conditionalFormatting sqref="E72">
    <cfRule type="duplicateValues" dxfId="2944" priority="3167"/>
  </conditionalFormatting>
  <conditionalFormatting sqref="E72">
    <cfRule type="duplicateValues" dxfId="2943" priority="3166"/>
  </conditionalFormatting>
  <conditionalFormatting sqref="E72">
    <cfRule type="duplicateValues" dxfId="2942" priority="3165"/>
  </conditionalFormatting>
  <conditionalFormatting sqref="E72">
    <cfRule type="duplicateValues" dxfId="2941" priority="3164"/>
  </conditionalFormatting>
  <conditionalFormatting sqref="E72">
    <cfRule type="duplicateValues" dxfId="2940" priority="3163"/>
  </conditionalFormatting>
  <conditionalFormatting sqref="E72">
    <cfRule type="duplicateValues" dxfId="2939" priority="3162"/>
  </conditionalFormatting>
  <conditionalFormatting sqref="E72">
    <cfRule type="duplicateValues" dxfId="2938" priority="3161"/>
  </conditionalFormatting>
  <conditionalFormatting sqref="E72">
    <cfRule type="duplicateValues" dxfId="2937" priority="3160"/>
  </conditionalFormatting>
  <conditionalFormatting sqref="E72">
    <cfRule type="duplicateValues" dxfId="2936" priority="3159"/>
  </conditionalFormatting>
  <conditionalFormatting sqref="E72">
    <cfRule type="duplicateValues" dxfId="2935" priority="3158"/>
  </conditionalFormatting>
  <conditionalFormatting sqref="E72">
    <cfRule type="duplicateValues" dxfId="2934" priority="3157"/>
  </conditionalFormatting>
  <conditionalFormatting sqref="E72">
    <cfRule type="duplicateValues" dxfId="2933" priority="3156"/>
  </conditionalFormatting>
  <conditionalFormatting sqref="E72">
    <cfRule type="duplicateValues" dxfId="2932" priority="3155"/>
  </conditionalFormatting>
  <conditionalFormatting sqref="E72">
    <cfRule type="duplicateValues" dxfId="2931" priority="3154"/>
  </conditionalFormatting>
  <conditionalFormatting sqref="E72">
    <cfRule type="duplicateValues" dxfId="2930" priority="3153"/>
  </conditionalFormatting>
  <conditionalFormatting sqref="E72">
    <cfRule type="duplicateValues" dxfId="2929" priority="3152"/>
  </conditionalFormatting>
  <conditionalFormatting sqref="E72">
    <cfRule type="duplicateValues" dxfId="2928" priority="3151"/>
  </conditionalFormatting>
  <conditionalFormatting sqref="E72">
    <cfRule type="duplicateValues" dxfId="2927" priority="3150"/>
  </conditionalFormatting>
  <conditionalFormatting sqref="E72">
    <cfRule type="duplicateValues" dxfId="2926" priority="3149"/>
  </conditionalFormatting>
  <conditionalFormatting sqref="E72">
    <cfRule type="duplicateValues" dxfId="2925" priority="3148"/>
  </conditionalFormatting>
  <conditionalFormatting sqref="E72">
    <cfRule type="duplicateValues" dxfId="2924" priority="3147"/>
  </conditionalFormatting>
  <conditionalFormatting sqref="E72">
    <cfRule type="duplicateValues" dxfId="2923" priority="3146"/>
  </conditionalFormatting>
  <conditionalFormatting sqref="E72">
    <cfRule type="duplicateValues" dxfId="2922" priority="3145"/>
  </conditionalFormatting>
  <conditionalFormatting sqref="E72">
    <cfRule type="duplicateValues" dxfId="2921" priority="3144"/>
  </conditionalFormatting>
  <conditionalFormatting sqref="E72">
    <cfRule type="duplicateValues" dxfId="2920" priority="3143"/>
  </conditionalFormatting>
  <conditionalFormatting sqref="E72">
    <cfRule type="duplicateValues" dxfId="2919" priority="3142"/>
  </conditionalFormatting>
  <conditionalFormatting sqref="E72">
    <cfRule type="duplicateValues" dxfId="2918" priority="3141"/>
  </conditionalFormatting>
  <conditionalFormatting sqref="E72">
    <cfRule type="duplicateValues" dxfId="2917" priority="3140"/>
  </conditionalFormatting>
  <conditionalFormatting sqref="E72">
    <cfRule type="duplicateValues" dxfId="2916" priority="3139"/>
  </conditionalFormatting>
  <conditionalFormatting sqref="E72">
    <cfRule type="duplicateValues" dxfId="2915" priority="3138"/>
  </conditionalFormatting>
  <conditionalFormatting sqref="E72">
    <cfRule type="duplicateValues" dxfId="2914" priority="3137"/>
  </conditionalFormatting>
  <conditionalFormatting sqref="E72">
    <cfRule type="duplicateValues" dxfId="2913" priority="3136"/>
  </conditionalFormatting>
  <conditionalFormatting sqref="E72">
    <cfRule type="duplicateValues" dxfId="2912" priority="3135"/>
  </conditionalFormatting>
  <conditionalFormatting sqref="E72">
    <cfRule type="duplicateValues" dxfId="2911" priority="3134"/>
  </conditionalFormatting>
  <conditionalFormatting sqref="E72">
    <cfRule type="duplicateValues" dxfId="2910" priority="3133"/>
  </conditionalFormatting>
  <conditionalFormatting sqref="E72">
    <cfRule type="duplicateValues" dxfId="2909" priority="3132"/>
  </conditionalFormatting>
  <conditionalFormatting sqref="E72">
    <cfRule type="duplicateValues" dxfId="2908" priority="3131"/>
  </conditionalFormatting>
  <conditionalFormatting sqref="E72">
    <cfRule type="duplicateValues" dxfId="2907" priority="3130"/>
  </conditionalFormatting>
  <conditionalFormatting sqref="E72">
    <cfRule type="duplicateValues" dxfId="2906" priority="3129"/>
  </conditionalFormatting>
  <conditionalFormatting sqref="E72">
    <cfRule type="duplicateValues" dxfId="2905" priority="3128"/>
  </conditionalFormatting>
  <conditionalFormatting sqref="E72">
    <cfRule type="duplicateValues" dxfId="2904" priority="3127"/>
  </conditionalFormatting>
  <conditionalFormatting sqref="E72">
    <cfRule type="duplicateValues" dxfId="2903" priority="3126"/>
  </conditionalFormatting>
  <conditionalFormatting sqref="E72">
    <cfRule type="duplicateValues" dxfId="2902" priority="3125"/>
  </conditionalFormatting>
  <conditionalFormatting sqref="E72">
    <cfRule type="duplicateValues" dxfId="2901" priority="3124"/>
  </conditionalFormatting>
  <conditionalFormatting sqref="E72">
    <cfRule type="duplicateValues" dxfId="2900" priority="3123"/>
  </conditionalFormatting>
  <conditionalFormatting sqref="E72">
    <cfRule type="duplicateValues" dxfId="2899" priority="3122"/>
  </conditionalFormatting>
  <conditionalFormatting sqref="E72">
    <cfRule type="duplicateValues" dxfId="2898" priority="3121"/>
  </conditionalFormatting>
  <conditionalFormatting sqref="E72">
    <cfRule type="duplicateValues" dxfId="2897" priority="3120"/>
  </conditionalFormatting>
  <conditionalFormatting sqref="E72">
    <cfRule type="duplicateValues" dxfId="2896" priority="3119"/>
  </conditionalFormatting>
  <conditionalFormatting sqref="E72">
    <cfRule type="duplicateValues" dxfId="2895" priority="3118"/>
  </conditionalFormatting>
  <conditionalFormatting sqref="E72">
    <cfRule type="duplicateValues" dxfId="2894" priority="3117"/>
  </conditionalFormatting>
  <conditionalFormatting sqref="E72">
    <cfRule type="duplicateValues" dxfId="2893" priority="3116"/>
  </conditionalFormatting>
  <conditionalFormatting sqref="E72">
    <cfRule type="duplicateValues" dxfId="2892" priority="3115"/>
  </conditionalFormatting>
  <conditionalFormatting sqref="E72">
    <cfRule type="duplicateValues" dxfId="2891" priority="3114"/>
  </conditionalFormatting>
  <conditionalFormatting sqref="E72">
    <cfRule type="duplicateValues" dxfId="2890" priority="3113"/>
  </conditionalFormatting>
  <conditionalFormatting sqref="E72">
    <cfRule type="duplicateValues" dxfId="2889" priority="3112"/>
  </conditionalFormatting>
  <conditionalFormatting sqref="E72">
    <cfRule type="duplicateValues" dxfId="2888" priority="3111"/>
  </conditionalFormatting>
  <conditionalFormatting sqref="E72">
    <cfRule type="duplicateValues" dxfId="2887" priority="3110"/>
  </conditionalFormatting>
  <conditionalFormatting sqref="E72">
    <cfRule type="duplicateValues" dxfId="2886" priority="3109"/>
  </conditionalFormatting>
  <conditionalFormatting sqref="E72">
    <cfRule type="duplicateValues" dxfId="2885" priority="3108"/>
  </conditionalFormatting>
  <conditionalFormatting sqref="E72">
    <cfRule type="duplicateValues" dxfId="2884" priority="3107"/>
  </conditionalFormatting>
  <conditionalFormatting sqref="E72">
    <cfRule type="duplicateValues" dxfId="2883" priority="3106"/>
  </conditionalFormatting>
  <conditionalFormatting sqref="E72">
    <cfRule type="duplicateValues" dxfId="2882" priority="3105"/>
  </conditionalFormatting>
  <conditionalFormatting sqref="E72">
    <cfRule type="duplicateValues" dxfId="2881" priority="3104"/>
  </conditionalFormatting>
  <conditionalFormatting sqref="E72">
    <cfRule type="duplicateValues" dxfId="2880" priority="3103"/>
  </conditionalFormatting>
  <conditionalFormatting sqref="E72">
    <cfRule type="duplicateValues" dxfId="2879" priority="3102"/>
  </conditionalFormatting>
  <conditionalFormatting sqref="E72">
    <cfRule type="duplicateValues" dxfId="2878" priority="3101"/>
  </conditionalFormatting>
  <conditionalFormatting sqref="E72">
    <cfRule type="duplicateValues" dxfId="2877" priority="3100"/>
  </conditionalFormatting>
  <conditionalFormatting sqref="E72">
    <cfRule type="duplicateValues" dxfId="2876" priority="3099"/>
  </conditionalFormatting>
  <conditionalFormatting sqref="E72">
    <cfRule type="duplicateValues" dxfId="2875" priority="3098"/>
  </conditionalFormatting>
  <conditionalFormatting sqref="E72">
    <cfRule type="duplicateValues" dxfId="2874" priority="3097"/>
  </conditionalFormatting>
  <conditionalFormatting sqref="E72">
    <cfRule type="duplicateValues" dxfId="2873" priority="3096"/>
  </conditionalFormatting>
  <conditionalFormatting sqref="E72">
    <cfRule type="duplicateValues" dxfId="2872" priority="3095"/>
  </conditionalFormatting>
  <conditionalFormatting sqref="E72">
    <cfRule type="duplicateValues" dxfId="2871" priority="3094"/>
  </conditionalFormatting>
  <conditionalFormatting sqref="E72">
    <cfRule type="duplicateValues" dxfId="2870" priority="3093"/>
  </conditionalFormatting>
  <conditionalFormatting sqref="E72">
    <cfRule type="duplicateValues" dxfId="2869" priority="3092"/>
  </conditionalFormatting>
  <conditionalFormatting sqref="E72">
    <cfRule type="duplicateValues" dxfId="2868" priority="3091"/>
  </conditionalFormatting>
  <conditionalFormatting sqref="E72">
    <cfRule type="duplicateValues" dxfId="2867" priority="3090"/>
  </conditionalFormatting>
  <conditionalFormatting sqref="E72">
    <cfRule type="duplicateValues" dxfId="2866" priority="3089"/>
  </conditionalFormatting>
  <conditionalFormatting sqref="E72">
    <cfRule type="duplicateValues" dxfId="2865" priority="3088"/>
  </conditionalFormatting>
  <conditionalFormatting sqref="E72">
    <cfRule type="duplicateValues" dxfId="2864" priority="3087"/>
  </conditionalFormatting>
  <conditionalFormatting sqref="E72">
    <cfRule type="duplicateValues" dxfId="2863" priority="3086"/>
  </conditionalFormatting>
  <conditionalFormatting sqref="E72">
    <cfRule type="duplicateValues" dxfId="2862" priority="3085"/>
  </conditionalFormatting>
  <conditionalFormatting sqref="E72">
    <cfRule type="duplicateValues" dxfId="2861" priority="3084"/>
  </conditionalFormatting>
  <conditionalFormatting sqref="E72">
    <cfRule type="duplicateValues" dxfId="2860" priority="3083"/>
  </conditionalFormatting>
  <conditionalFormatting sqref="E72">
    <cfRule type="duplicateValues" dxfId="2859" priority="3082"/>
  </conditionalFormatting>
  <conditionalFormatting sqref="E72">
    <cfRule type="duplicateValues" dxfId="2858" priority="3081"/>
  </conditionalFormatting>
  <conditionalFormatting sqref="E72">
    <cfRule type="duplicateValues" dxfId="2857" priority="3080"/>
  </conditionalFormatting>
  <conditionalFormatting sqref="E72">
    <cfRule type="duplicateValues" dxfId="2856" priority="3079"/>
  </conditionalFormatting>
  <conditionalFormatting sqref="E72">
    <cfRule type="duplicateValues" dxfId="2855" priority="3078"/>
  </conditionalFormatting>
  <conditionalFormatting sqref="E72">
    <cfRule type="duplicateValues" dxfId="2854" priority="3077"/>
  </conditionalFormatting>
  <conditionalFormatting sqref="E72">
    <cfRule type="duplicateValues" dxfId="2853" priority="3076"/>
  </conditionalFormatting>
  <conditionalFormatting sqref="E72">
    <cfRule type="duplicateValues" dxfId="2852" priority="3075"/>
  </conditionalFormatting>
  <conditionalFormatting sqref="E72">
    <cfRule type="duplicateValues" dxfId="2851" priority="3074"/>
  </conditionalFormatting>
  <conditionalFormatting sqref="E72">
    <cfRule type="duplicateValues" dxfId="2850" priority="3073"/>
  </conditionalFormatting>
  <conditionalFormatting sqref="E72">
    <cfRule type="duplicateValues" dxfId="2849" priority="3072"/>
  </conditionalFormatting>
  <conditionalFormatting sqref="E72">
    <cfRule type="duplicateValues" dxfId="2848" priority="3071"/>
  </conditionalFormatting>
  <conditionalFormatting sqref="E72">
    <cfRule type="duplicateValues" dxfId="2847" priority="3070"/>
  </conditionalFormatting>
  <conditionalFormatting sqref="E72">
    <cfRule type="duplicateValues" dxfId="2846" priority="3069"/>
  </conditionalFormatting>
  <conditionalFormatting sqref="E72">
    <cfRule type="duplicateValues" dxfId="2845" priority="3068"/>
  </conditionalFormatting>
  <conditionalFormatting sqref="E72">
    <cfRule type="duplicateValues" dxfId="2844" priority="3067"/>
  </conditionalFormatting>
  <conditionalFormatting sqref="E72">
    <cfRule type="duplicateValues" dxfId="2843" priority="3066"/>
  </conditionalFormatting>
  <conditionalFormatting sqref="E72">
    <cfRule type="duplicateValues" dxfId="2842" priority="3065"/>
  </conditionalFormatting>
  <conditionalFormatting sqref="E72">
    <cfRule type="duplicateValues" dxfId="2841" priority="3064"/>
  </conditionalFormatting>
  <conditionalFormatting sqref="E72">
    <cfRule type="duplicateValues" dxfId="2840" priority="3063"/>
  </conditionalFormatting>
  <conditionalFormatting sqref="E72">
    <cfRule type="duplicateValues" dxfId="2839" priority="3062"/>
  </conditionalFormatting>
  <conditionalFormatting sqref="E72">
    <cfRule type="duplicateValues" dxfId="2838" priority="3061"/>
  </conditionalFormatting>
  <conditionalFormatting sqref="E72">
    <cfRule type="duplicateValues" dxfId="2837" priority="3060"/>
  </conditionalFormatting>
  <conditionalFormatting sqref="E72">
    <cfRule type="duplicateValues" dxfId="2836" priority="3059"/>
  </conditionalFormatting>
  <conditionalFormatting sqref="E72">
    <cfRule type="duplicateValues" dxfId="2835" priority="3058"/>
  </conditionalFormatting>
  <conditionalFormatting sqref="E72">
    <cfRule type="duplicateValues" dxfId="2834" priority="3057"/>
  </conditionalFormatting>
  <conditionalFormatting sqref="E72">
    <cfRule type="duplicateValues" dxfId="2833" priority="3056"/>
  </conditionalFormatting>
  <conditionalFormatting sqref="E72">
    <cfRule type="duplicateValues" dxfId="2832" priority="3055"/>
  </conditionalFormatting>
  <conditionalFormatting sqref="E72">
    <cfRule type="duplicateValues" dxfId="2831" priority="3054"/>
  </conditionalFormatting>
  <conditionalFormatting sqref="E72">
    <cfRule type="duplicateValues" dxfId="2830" priority="3053"/>
  </conditionalFormatting>
  <conditionalFormatting sqref="E72">
    <cfRule type="duplicateValues" dxfId="2829" priority="3052"/>
  </conditionalFormatting>
  <conditionalFormatting sqref="E72">
    <cfRule type="duplicateValues" dxfId="2828" priority="3051"/>
  </conditionalFormatting>
  <conditionalFormatting sqref="E72">
    <cfRule type="duplicateValues" dxfId="2827" priority="3050"/>
  </conditionalFormatting>
  <conditionalFormatting sqref="E72">
    <cfRule type="duplicateValues" dxfId="2826" priority="3049"/>
  </conditionalFormatting>
  <conditionalFormatting sqref="E72">
    <cfRule type="duplicateValues" dxfId="2825" priority="3048"/>
  </conditionalFormatting>
  <conditionalFormatting sqref="E72">
    <cfRule type="duplicateValues" dxfId="2824" priority="3047"/>
  </conditionalFormatting>
  <conditionalFormatting sqref="E72">
    <cfRule type="duplicateValues" dxfId="2823" priority="3046"/>
  </conditionalFormatting>
  <conditionalFormatting sqref="E72">
    <cfRule type="duplicateValues" dxfId="2822" priority="3045"/>
  </conditionalFormatting>
  <conditionalFormatting sqref="E72">
    <cfRule type="duplicateValues" dxfId="2821" priority="3044"/>
  </conditionalFormatting>
  <conditionalFormatting sqref="E72">
    <cfRule type="duplicateValues" dxfId="2820" priority="3043"/>
  </conditionalFormatting>
  <conditionalFormatting sqref="E72">
    <cfRule type="duplicateValues" dxfId="2819" priority="3042"/>
  </conditionalFormatting>
  <conditionalFormatting sqref="E72">
    <cfRule type="duplicateValues" dxfId="2818" priority="3041"/>
  </conditionalFormatting>
  <conditionalFormatting sqref="E72">
    <cfRule type="duplicateValues" dxfId="2817" priority="3040"/>
  </conditionalFormatting>
  <conditionalFormatting sqref="E72">
    <cfRule type="duplicateValues" dxfId="2816" priority="3039"/>
  </conditionalFormatting>
  <conditionalFormatting sqref="E72">
    <cfRule type="duplicateValues" dxfId="2815" priority="3038" stopIfTrue="1"/>
  </conditionalFormatting>
  <conditionalFormatting sqref="E72">
    <cfRule type="duplicateValues" dxfId="2814" priority="3037" stopIfTrue="1"/>
  </conditionalFormatting>
  <conditionalFormatting sqref="E72">
    <cfRule type="duplicateValues" dxfId="2813" priority="3036" stopIfTrue="1"/>
  </conditionalFormatting>
  <conditionalFormatting sqref="E72">
    <cfRule type="duplicateValues" dxfId="2812" priority="3035" stopIfTrue="1"/>
  </conditionalFormatting>
  <conditionalFormatting sqref="E72">
    <cfRule type="duplicateValues" dxfId="2811" priority="3034" stopIfTrue="1"/>
  </conditionalFormatting>
  <conditionalFormatting sqref="E72">
    <cfRule type="duplicateValues" dxfId="2810" priority="3033" stopIfTrue="1"/>
  </conditionalFormatting>
  <conditionalFormatting sqref="E72">
    <cfRule type="duplicateValues" dxfId="2809" priority="3032" stopIfTrue="1"/>
  </conditionalFormatting>
  <conditionalFormatting sqref="E72">
    <cfRule type="duplicateValues" dxfId="2808" priority="3031" stopIfTrue="1"/>
  </conditionalFormatting>
  <conditionalFormatting sqref="E72">
    <cfRule type="duplicateValues" dxfId="2807" priority="3030" stopIfTrue="1"/>
  </conditionalFormatting>
  <conditionalFormatting sqref="E72">
    <cfRule type="duplicateValues" dxfId="2806" priority="3029" stopIfTrue="1"/>
  </conditionalFormatting>
  <conditionalFormatting sqref="E72">
    <cfRule type="duplicateValues" dxfId="2805" priority="3028" stopIfTrue="1"/>
  </conditionalFormatting>
  <conditionalFormatting sqref="E72">
    <cfRule type="duplicateValues" dxfId="2804" priority="3027" stopIfTrue="1"/>
  </conditionalFormatting>
  <conditionalFormatting sqref="E72">
    <cfRule type="duplicateValues" dxfId="2803" priority="3026" stopIfTrue="1"/>
  </conditionalFormatting>
  <conditionalFormatting sqref="E72">
    <cfRule type="duplicateValues" dxfId="2802" priority="3025" stopIfTrue="1"/>
  </conditionalFormatting>
  <conditionalFormatting sqref="E72">
    <cfRule type="duplicateValues" dxfId="2801" priority="3024" stopIfTrue="1"/>
  </conditionalFormatting>
  <conditionalFormatting sqref="E72">
    <cfRule type="duplicateValues" dxfId="2800" priority="3023" stopIfTrue="1"/>
  </conditionalFormatting>
  <conditionalFormatting sqref="E72">
    <cfRule type="duplicateValues" dxfId="2799" priority="3022" stopIfTrue="1"/>
  </conditionalFormatting>
  <conditionalFormatting sqref="E72">
    <cfRule type="duplicateValues" dxfId="2798" priority="3021" stopIfTrue="1"/>
  </conditionalFormatting>
  <conditionalFormatting sqref="E72">
    <cfRule type="duplicateValues" dxfId="2797" priority="3020" stopIfTrue="1"/>
  </conditionalFormatting>
  <conditionalFormatting sqref="E72">
    <cfRule type="duplicateValues" dxfId="2796" priority="3019" stopIfTrue="1"/>
  </conditionalFormatting>
  <conditionalFormatting sqref="E72">
    <cfRule type="duplicateValues" dxfId="2795" priority="3018" stopIfTrue="1"/>
  </conditionalFormatting>
  <conditionalFormatting sqref="E72">
    <cfRule type="duplicateValues" dxfId="2794" priority="3017" stopIfTrue="1"/>
  </conditionalFormatting>
  <conditionalFormatting sqref="E72">
    <cfRule type="duplicateValues" dxfId="2793" priority="3016" stopIfTrue="1"/>
  </conditionalFormatting>
  <conditionalFormatting sqref="E72">
    <cfRule type="duplicateValues" dxfId="2792" priority="3015" stopIfTrue="1"/>
  </conditionalFormatting>
  <conditionalFormatting sqref="E72">
    <cfRule type="duplicateValues" dxfId="2791" priority="3014"/>
  </conditionalFormatting>
  <conditionalFormatting sqref="E72">
    <cfRule type="duplicateValues" dxfId="2790" priority="3013"/>
  </conditionalFormatting>
  <conditionalFormatting sqref="E72">
    <cfRule type="duplicateValues" dxfId="2789" priority="3012"/>
  </conditionalFormatting>
  <conditionalFormatting sqref="E72">
    <cfRule type="duplicateValues" dxfId="2788" priority="3011"/>
  </conditionalFormatting>
  <conditionalFormatting sqref="E72">
    <cfRule type="duplicateValues" dxfId="2787" priority="3010"/>
  </conditionalFormatting>
  <conditionalFormatting sqref="E72">
    <cfRule type="duplicateValues" dxfId="2786" priority="3009"/>
  </conditionalFormatting>
  <conditionalFormatting sqref="E72">
    <cfRule type="duplicateValues" dxfId="2785" priority="3008"/>
  </conditionalFormatting>
  <conditionalFormatting sqref="E72">
    <cfRule type="duplicateValues" dxfId="2784" priority="3007"/>
  </conditionalFormatting>
  <conditionalFormatting sqref="E72">
    <cfRule type="duplicateValues" dxfId="2783" priority="3006"/>
  </conditionalFormatting>
  <conditionalFormatting sqref="E72">
    <cfRule type="duplicateValues" dxfId="2782" priority="3005"/>
  </conditionalFormatting>
  <conditionalFormatting sqref="E72">
    <cfRule type="duplicateValues" dxfId="2781" priority="3004"/>
  </conditionalFormatting>
  <conditionalFormatting sqref="E72">
    <cfRule type="duplicateValues" dxfId="2780" priority="3003"/>
  </conditionalFormatting>
  <conditionalFormatting sqref="E72">
    <cfRule type="duplicateValues" dxfId="2779" priority="3002"/>
  </conditionalFormatting>
  <conditionalFormatting sqref="E72">
    <cfRule type="duplicateValues" dxfId="2778" priority="3001"/>
  </conditionalFormatting>
  <conditionalFormatting sqref="E72">
    <cfRule type="duplicateValues" dxfId="2777" priority="3000"/>
  </conditionalFormatting>
  <conditionalFormatting sqref="E72">
    <cfRule type="duplicateValues" dxfId="2776" priority="2999"/>
  </conditionalFormatting>
  <conditionalFormatting sqref="E72">
    <cfRule type="duplicateValues" dxfId="2775" priority="2998"/>
  </conditionalFormatting>
  <conditionalFormatting sqref="E72">
    <cfRule type="duplicateValues" dxfId="2774" priority="2997"/>
  </conditionalFormatting>
  <conditionalFormatting sqref="E72">
    <cfRule type="duplicateValues" dxfId="2773" priority="2996"/>
  </conditionalFormatting>
  <conditionalFormatting sqref="E72">
    <cfRule type="duplicateValues" dxfId="2772" priority="2995"/>
  </conditionalFormatting>
  <conditionalFormatting sqref="E72">
    <cfRule type="duplicateValues" dxfId="2771" priority="2994"/>
  </conditionalFormatting>
  <conditionalFormatting sqref="E72">
    <cfRule type="duplicateValues" dxfId="2770" priority="2993"/>
  </conditionalFormatting>
  <conditionalFormatting sqref="E72">
    <cfRule type="duplicateValues" dxfId="2769" priority="2992"/>
  </conditionalFormatting>
  <conditionalFormatting sqref="E72">
    <cfRule type="duplicateValues" dxfId="2768" priority="2991"/>
  </conditionalFormatting>
  <conditionalFormatting sqref="E72">
    <cfRule type="duplicateValues" dxfId="2767" priority="2990"/>
  </conditionalFormatting>
  <conditionalFormatting sqref="E72">
    <cfRule type="duplicateValues" dxfId="2766" priority="2989"/>
  </conditionalFormatting>
  <conditionalFormatting sqref="E72">
    <cfRule type="duplicateValues" dxfId="2765" priority="2988"/>
  </conditionalFormatting>
  <conditionalFormatting sqref="E72">
    <cfRule type="duplicateValues" dxfId="2764" priority="2987"/>
  </conditionalFormatting>
  <conditionalFormatting sqref="E72">
    <cfRule type="duplicateValues" dxfId="2763" priority="2986"/>
  </conditionalFormatting>
  <conditionalFormatting sqref="E72">
    <cfRule type="duplicateValues" dxfId="2762" priority="2985"/>
  </conditionalFormatting>
  <conditionalFormatting sqref="E72">
    <cfRule type="duplicateValues" dxfId="2761" priority="2984"/>
  </conditionalFormatting>
  <conditionalFormatting sqref="E72">
    <cfRule type="duplicateValues" dxfId="2760" priority="2983"/>
  </conditionalFormatting>
  <conditionalFormatting sqref="E72">
    <cfRule type="duplicateValues" dxfId="2759" priority="2982"/>
  </conditionalFormatting>
  <conditionalFormatting sqref="E72">
    <cfRule type="duplicateValues" dxfId="2758" priority="2981"/>
  </conditionalFormatting>
  <conditionalFormatting sqref="E72">
    <cfRule type="duplicateValues" dxfId="2757" priority="2980"/>
  </conditionalFormatting>
  <conditionalFormatting sqref="E72">
    <cfRule type="duplicateValues" dxfId="2756" priority="2979"/>
  </conditionalFormatting>
  <conditionalFormatting sqref="E72">
    <cfRule type="duplicateValues" dxfId="2755" priority="2978"/>
  </conditionalFormatting>
  <conditionalFormatting sqref="E72">
    <cfRule type="duplicateValues" dxfId="2754" priority="2977"/>
  </conditionalFormatting>
  <conditionalFormatting sqref="E72">
    <cfRule type="duplicateValues" dxfId="2753" priority="2976"/>
  </conditionalFormatting>
  <conditionalFormatting sqref="E72">
    <cfRule type="duplicateValues" dxfId="2752" priority="2975"/>
  </conditionalFormatting>
  <conditionalFormatting sqref="E72">
    <cfRule type="duplicateValues" dxfId="2751" priority="2974"/>
  </conditionalFormatting>
  <conditionalFormatting sqref="E72">
    <cfRule type="duplicateValues" dxfId="2750" priority="2973"/>
  </conditionalFormatting>
  <conditionalFormatting sqref="E72">
    <cfRule type="duplicateValues" dxfId="2749" priority="2972"/>
  </conditionalFormatting>
  <conditionalFormatting sqref="E72">
    <cfRule type="duplicateValues" dxfId="2748" priority="2971"/>
  </conditionalFormatting>
  <conditionalFormatting sqref="E72">
    <cfRule type="duplicateValues" dxfId="2747" priority="2970"/>
  </conditionalFormatting>
  <conditionalFormatting sqref="E72">
    <cfRule type="duplicateValues" dxfId="2746" priority="2969"/>
  </conditionalFormatting>
  <conditionalFormatting sqref="E72">
    <cfRule type="duplicateValues" dxfId="2745" priority="2968"/>
  </conditionalFormatting>
  <conditionalFormatting sqref="E72">
    <cfRule type="duplicateValues" dxfId="2744" priority="2967"/>
  </conditionalFormatting>
  <conditionalFormatting sqref="E72">
    <cfRule type="duplicateValues" dxfId="2743" priority="2966"/>
  </conditionalFormatting>
  <conditionalFormatting sqref="E72">
    <cfRule type="duplicateValues" dxfId="2742" priority="2965"/>
  </conditionalFormatting>
  <conditionalFormatting sqref="E72">
    <cfRule type="duplicateValues" dxfId="2741" priority="2964"/>
  </conditionalFormatting>
  <conditionalFormatting sqref="E72">
    <cfRule type="duplicateValues" dxfId="2740" priority="2963"/>
  </conditionalFormatting>
  <conditionalFormatting sqref="E72">
    <cfRule type="duplicateValues" dxfId="2739" priority="2962"/>
  </conditionalFormatting>
  <conditionalFormatting sqref="E72">
    <cfRule type="duplicateValues" dxfId="2738" priority="2961"/>
  </conditionalFormatting>
  <conditionalFormatting sqref="E72">
    <cfRule type="duplicateValues" dxfId="2737" priority="2960"/>
  </conditionalFormatting>
  <conditionalFormatting sqref="E72">
    <cfRule type="duplicateValues" dxfId="2736" priority="2959"/>
  </conditionalFormatting>
  <conditionalFormatting sqref="E72">
    <cfRule type="duplicateValues" dxfId="2735" priority="2958"/>
  </conditionalFormatting>
  <conditionalFormatting sqref="E72">
    <cfRule type="duplicateValues" dxfId="2734" priority="2957"/>
  </conditionalFormatting>
  <conditionalFormatting sqref="E72">
    <cfRule type="duplicateValues" dxfId="2733" priority="2956"/>
  </conditionalFormatting>
  <conditionalFormatting sqref="E72">
    <cfRule type="duplicateValues" dxfId="2732" priority="2955"/>
  </conditionalFormatting>
  <conditionalFormatting sqref="E72">
    <cfRule type="duplicateValues" dxfId="2731" priority="2954"/>
  </conditionalFormatting>
  <conditionalFormatting sqref="E72">
    <cfRule type="duplicateValues" dxfId="2730" priority="2953"/>
  </conditionalFormatting>
  <conditionalFormatting sqref="E72">
    <cfRule type="duplicateValues" dxfId="2729" priority="2952"/>
  </conditionalFormatting>
  <conditionalFormatting sqref="E72">
    <cfRule type="duplicateValues" dxfId="2728" priority="2951"/>
  </conditionalFormatting>
  <conditionalFormatting sqref="E72">
    <cfRule type="duplicateValues" dxfId="2727" priority="2950"/>
  </conditionalFormatting>
  <conditionalFormatting sqref="E72">
    <cfRule type="duplicateValues" dxfId="2726" priority="2949"/>
  </conditionalFormatting>
  <conditionalFormatting sqref="E72">
    <cfRule type="duplicateValues" dxfId="2725" priority="2948"/>
  </conditionalFormatting>
  <conditionalFormatting sqref="E72">
    <cfRule type="duplicateValues" dxfId="2724" priority="2947"/>
  </conditionalFormatting>
  <conditionalFormatting sqref="E72">
    <cfRule type="duplicateValues" dxfId="2723" priority="2946"/>
  </conditionalFormatting>
  <conditionalFormatting sqref="E72">
    <cfRule type="duplicateValues" dxfId="2722" priority="2945"/>
  </conditionalFormatting>
  <conditionalFormatting sqref="E72">
    <cfRule type="duplicateValues" dxfId="2721" priority="2944"/>
  </conditionalFormatting>
  <conditionalFormatting sqref="E72">
    <cfRule type="duplicateValues" dxfId="2720" priority="2943"/>
  </conditionalFormatting>
  <conditionalFormatting sqref="E72">
    <cfRule type="duplicateValues" dxfId="2719" priority="2942"/>
  </conditionalFormatting>
  <conditionalFormatting sqref="E72">
    <cfRule type="duplicateValues" dxfId="2718" priority="2941"/>
  </conditionalFormatting>
  <conditionalFormatting sqref="E72">
    <cfRule type="duplicateValues" dxfId="2717" priority="2940"/>
  </conditionalFormatting>
  <conditionalFormatting sqref="E72">
    <cfRule type="duplicateValues" dxfId="2716" priority="2939"/>
  </conditionalFormatting>
  <conditionalFormatting sqref="E72">
    <cfRule type="duplicateValues" dxfId="2715" priority="2938"/>
  </conditionalFormatting>
  <conditionalFormatting sqref="E72">
    <cfRule type="duplicateValues" dxfId="2714" priority="2937"/>
  </conditionalFormatting>
  <conditionalFormatting sqref="E72">
    <cfRule type="duplicateValues" dxfId="2713" priority="2936"/>
  </conditionalFormatting>
  <conditionalFormatting sqref="E72">
    <cfRule type="duplicateValues" dxfId="2712" priority="2935"/>
  </conditionalFormatting>
  <conditionalFormatting sqref="E72">
    <cfRule type="duplicateValues" dxfId="2711" priority="2934"/>
  </conditionalFormatting>
  <conditionalFormatting sqref="E72">
    <cfRule type="duplicateValues" dxfId="2710" priority="2933"/>
  </conditionalFormatting>
  <conditionalFormatting sqref="E72">
    <cfRule type="duplicateValues" dxfId="2709" priority="2932"/>
  </conditionalFormatting>
  <conditionalFormatting sqref="E72">
    <cfRule type="duplicateValues" dxfId="2708" priority="2931"/>
  </conditionalFormatting>
  <conditionalFormatting sqref="E72">
    <cfRule type="duplicateValues" dxfId="2707" priority="2930"/>
  </conditionalFormatting>
  <conditionalFormatting sqref="E72">
    <cfRule type="duplicateValues" dxfId="2706" priority="2929"/>
  </conditionalFormatting>
  <conditionalFormatting sqref="E72">
    <cfRule type="duplicateValues" dxfId="2705" priority="2928"/>
  </conditionalFormatting>
  <conditionalFormatting sqref="E72">
    <cfRule type="duplicateValues" dxfId="2704" priority="2927"/>
  </conditionalFormatting>
  <conditionalFormatting sqref="E72">
    <cfRule type="duplicateValues" dxfId="2703" priority="2926"/>
  </conditionalFormatting>
  <conditionalFormatting sqref="E72">
    <cfRule type="duplicateValues" dxfId="2702" priority="2925"/>
  </conditionalFormatting>
  <conditionalFormatting sqref="E72">
    <cfRule type="duplicateValues" dxfId="2701" priority="2924"/>
  </conditionalFormatting>
  <conditionalFormatting sqref="E72">
    <cfRule type="duplicateValues" dxfId="2700" priority="2923"/>
  </conditionalFormatting>
  <conditionalFormatting sqref="E72">
    <cfRule type="duplicateValues" dxfId="2699" priority="2922"/>
  </conditionalFormatting>
  <conditionalFormatting sqref="E72">
    <cfRule type="duplicateValues" dxfId="2698" priority="2921"/>
  </conditionalFormatting>
  <conditionalFormatting sqref="E72">
    <cfRule type="duplicateValues" dxfId="2697" priority="2920"/>
  </conditionalFormatting>
  <conditionalFormatting sqref="E72">
    <cfRule type="duplicateValues" dxfId="2696" priority="2919"/>
  </conditionalFormatting>
  <conditionalFormatting sqref="E72">
    <cfRule type="duplicateValues" dxfId="2695" priority="2918"/>
  </conditionalFormatting>
  <conditionalFormatting sqref="E72">
    <cfRule type="duplicateValues" dxfId="2694" priority="2917"/>
  </conditionalFormatting>
  <conditionalFormatting sqref="E72">
    <cfRule type="duplicateValues" dxfId="2693" priority="2916"/>
  </conditionalFormatting>
  <conditionalFormatting sqref="E72">
    <cfRule type="duplicateValues" dxfId="2692" priority="2915"/>
  </conditionalFormatting>
  <conditionalFormatting sqref="E72">
    <cfRule type="duplicateValues" dxfId="2691" priority="2914"/>
  </conditionalFormatting>
  <conditionalFormatting sqref="E72">
    <cfRule type="duplicateValues" dxfId="2690" priority="2913"/>
  </conditionalFormatting>
  <conditionalFormatting sqref="E72">
    <cfRule type="duplicateValues" dxfId="2689" priority="2912"/>
  </conditionalFormatting>
  <conditionalFormatting sqref="E72">
    <cfRule type="duplicateValues" dxfId="2688" priority="2911"/>
  </conditionalFormatting>
  <conditionalFormatting sqref="E72">
    <cfRule type="duplicateValues" dxfId="2687" priority="2910"/>
  </conditionalFormatting>
  <conditionalFormatting sqref="E72">
    <cfRule type="duplicateValues" dxfId="2686" priority="2909"/>
  </conditionalFormatting>
  <conditionalFormatting sqref="E72">
    <cfRule type="duplicateValues" dxfId="2685" priority="2908"/>
  </conditionalFormatting>
  <conditionalFormatting sqref="E72">
    <cfRule type="duplicateValues" dxfId="2684" priority="2907"/>
  </conditionalFormatting>
  <conditionalFormatting sqref="E72">
    <cfRule type="duplicateValues" dxfId="2683" priority="2906"/>
  </conditionalFormatting>
  <conditionalFormatting sqref="E72">
    <cfRule type="duplicateValues" dxfId="2682" priority="2905"/>
  </conditionalFormatting>
  <conditionalFormatting sqref="E72">
    <cfRule type="duplicateValues" dxfId="2681" priority="2904"/>
  </conditionalFormatting>
  <conditionalFormatting sqref="E72">
    <cfRule type="duplicateValues" dxfId="2680" priority="2903"/>
  </conditionalFormatting>
  <conditionalFormatting sqref="E72">
    <cfRule type="duplicateValues" dxfId="2679" priority="2902"/>
  </conditionalFormatting>
  <conditionalFormatting sqref="E72">
    <cfRule type="duplicateValues" dxfId="2678" priority="2901"/>
  </conditionalFormatting>
  <conditionalFormatting sqref="E72">
    <cfRule type="duplicateValues" dxfId="2677" priority="2900"/>
  </conditionalFormatting>
  <conditionalFormatting sqref="E72">
    <cfRule type="duplicateValues" dxfId="2676" priority="2899"/>
  </conditionalFormatting>
  <conditionalFormatting sqref="E72">
    <cfRule type="duplicateValues" dxfId="2675" priority="2898"/>
  </conditionalFormatting>
  <conditionalFormatting sqref="E72">
    <cfRule type="duplicateValues" dxfId="2674" priority="2897"/>
  </conditionalFormatting>
  <conditionalFormatting sqref="E72">
    <cfRule type="duplicateValues" dxfId="2673" priority="2896"/>
  </conditionalFormatting>
  <conditionalFormatting sqref="E72">
    <cfRule type="duplicateValues" dxfId="2672" priority="2895"/>
  </conditionalFormatting>
  <conditionalFormatting sqref="E72">
    <cfRule type="duplicateValues" dxfId="2671" priority="2894"/>
  </conditionalFormatting>
  <conditionalFormatting sqref="E72">
    <cfRule type="duplicateValues" dxfId="2670" priority="2893"/>
  </conditionalFormatting>
  <conditionalFormatting sqref="E72">
    <cfRule type="duplicateValues" dxfId="2669" priority="2892"/>
  </conditionalFormatting>
  <conditionalFormatting sqref="E72">
    <cfRule type="duplicateValues" dxfId="2668" priority="2891"/>
  </conditionalFormatting>
  <conditionalFormatting sqref="E72">
    <cfRule type="duplicateValues" dxfId="2667" priority="2890"/>
  </conditionalFormatting>
  <conditionalFormatting sqref="E72">
    <cfRule type="duplicateValues" dxfId="2666" priority="2889"/>
  </conditionalFormatting>
  <conditionalFormatting sqref="E72">
    <cfRule type="duplicateValues" dxfId="2665" priority="2888"/>
  </conditionalFormatting>
  <conditionalFormatting sqref="E72">
    <cfRule type="duplicateValues" dxfId="2664" priority="2887"/>
  </conditionalFormatting>
  <conditionalFormatting sqref="E72">
    <cfRule type="duplicateValues" dxfId="2663" priority="2886"/>
  </conditionalFormatting>
  <conditionalFormatting sqref="E72">
    <cfRule type="duplicateValues" dxfId="2662" priority="2885"/>
  </conditionalFormatting>
  <conditionalFormatting sqref="E72">
    <cfRule type="duplicateValues" dxfId="2661" priority="2884"/>
  </conditionalFormatting>
  <conditionalFormatting sqref="E72">
    <cfRule type="duplicateValues" dxfId="2660" priority="2883"/>
  </conditionalFormatting>
  <conditionalFormatting sqref="E72">
    <cfRule type="duplicateValues" dxfId="2659" priority="2882"/>
  </conditionalFormatting>
  <conditionalFormatting sqref="E72">
    <cfRule type="duplicateValues" dxfId="2658" priority="2881"/>
  </conditionalFormatting>
  <conditionalFormatting sqref="E72">
    <cfRule type="duplicateValues" dxfId="2657" priority="2880"/>
  </conditionalFormatting>
  <conditionalFormatting sqref="E72">
    <cfRule type="duplicateValues" dxfId="2656" priority="2879"/>
  </conditionalFormatting>
  <conditionalFormatting sqref="E72">
    <cfRule type="duplicateValues" dxfId="2655" priority="2878"/>
  </conditionalFormatting>
  <conditionalFormatting sqref="E72">
    <cfRule type="duplicateValues" dxfId="2654" priority="2877"/>
  </conditionalFormatting>
  <conditionalFormatting sqref="E72">
    <cfRule type="duplicateValues" dxfId="2653" priority="2876"/>
  </conditionalFormatting>
  <conditionalFormatting sqref="E72">
    <cfRule type="duplicateValues" dxfId="2652" priority="2875"/>
  </conditionalFormatting>
  <conditionalFormatting sqref="E72">
    <cfRule type="duplicateValues" dxfId="2651" priority="2874"/>
  </conditionalFormatting>
  <conditionalFormatting sqref="E72">
    <cfRule type="duplicateValues" dxfId="2650" priority="2873"/>
  </conditionalFormatting>
  <conditionalFormatting sqref="E72">
    <cfRule type="duplicateValues" dxfId="2649" priority="2872"/>
  </conditionalFormatting>
  <conditionalFormatting sqref="E72">
    <cfRule type="duplicateValues" dxfId="2648" priority="2871"/>
  </conditionalFormatting>
  <conditionalFormatting sqref="E72">
    <cfRule type="duplicateValues" dxfId="2647" priority="2870"/>
  </conditionalFormatting>
  <conditionalFormatting sqref="E72">
    <cfRule type="duplicateValues" dxfId="2646" priority="2869"/>
  </conditionalFormatting>
  <conditionalFormatting sqref="E72">
    <cfRule type="duplicateValues" dxfId="2645" priority="2868"/>
  </conditionalFormatting>
  <conditionalFormatting sqref="E72">
    <cfRule type="duplicateValues" dxfId="2644" priority="2867"/>
  </conditionalFormatting>
  <conditionalFormatting sqref="E72">
    <cfRule type="duplicateValues" dxfId="2643" priority="2866"/>
  </conditionalFormatting>
  <conditionalFormatting sqref="E72">
    <cfRule type="duplicateValues" dxfId="2642" priority="2865"/>
  </conditionalFormatting>
  <conditionalFormatting sqref="E72">
    <cfRule type="duplicateValues" dxfId="2641" priority="2864"/>
  </conditionalFormatting>
  <conditionalFormatting sqref="E72">
    <cfRule type="duplicateValues" dxfId="2640" priority="2863"/>
  </conditionalFormatting>
  <conditionalFormatting sqref="E72">
    <cfRule type="duplicateValues" dxfId="2639" priority="2862"/>
  </conditionalFormatting>
  <conditionalFormatting sqref="E72">
    <cfRule type="duplicateValues" dxfId="2638" priority="2861"/>
  </conditionalFormatting>
  <conditionalFormatting sqref="E72">
    <cfRule type="duplicateValues" dxfId="2637" priority="2860"/>
  </conditionalFormatting>
  <conditionalFormatting sqref="E72">
    <cfRule type="duplicateValues" dxfId="2636" priority="2859"/>
  </conditionalFormatting>
  <conditionalFormatting sqref="E72">
    <cfRule type="duplicateValues" dxfId="2635" priority="2858"/>
  </conditionalFormatting>
  <conditionalFormatting sqref="E72">
    <cfRule type="duplicateValues" dxfId="2634" priority="2857"/>
  </conditionalFormatting>
  <conditionalFormatting sqref="E72">
    <cfRule type="duplicateValues" dxfId="2633" priority="2856"/>
  </conditionalFormatting>
  <conditionalFormatting sqref="E72">
    <cfRule type="duplicateValues" dxfId="2632" priority="2855"/>
  </conditionalFormatting>
  <conditionalFormatting sqref="E72">
    <cfRule type="duplicateValues" dxfId="2631" priority="2854"/>
  </conditionalFormatting>
  <conditionalFormatting sqref="E72">
    <cfRule type="duplicateValues" dxfId="2630" priority="2853"/>
  </conditionalFormatting>
  <conditionalFormatting sqref="E72">
    <cfRule type="duplicateValues" dxfId="2629" priority="2852"/>
  </conditionalFormatting>
  <conditionalFormatting sqref="E72">
    <cfRule type="duplicateValues" dxfId="2628" priority="2851"/>
  </conditionalFormatting>
  <conditionalFormatting sqref="E72">
    <cfRule type="duplicateValues" dxfId="2627" priority="2850"/>
  </conditionalFormatting>
  <conditionalFormatting sqref="E72">
    <cfRule type="duplicateValues" dxfId="2626" priority="2849"/>
  </conditionalFormatting>
  <conditionalFormatting sqref="E72">
    <cfRule type="duplicateValues" dxfId="2625" priority="2848"/>
  </conditionalFormatting>
  <conditionalFormatting sqref="E72">
    <cfRule type="duplicateValues" dxfId="2624" priority="2847"/>
  </conditionalFormatting>
  <conditionalFormatting sqref="E72">
    <cfRule type="duplicateValues" dxfId="2623" priority="2846"/>
  </conditionalFormatting>
  <conditionalFormatting sqref="E72">
    <cfRule type="duplicateValues" dxfId="2622" priority="2845"/>
  </conditionalFormatting>
  <conditionalFormatting sqref="E72">
    <cfRule type="duplicateValues" dxfId="2621" priority="2844"/>
  </conditionalFormatting>
  <conditionalFormatting sqref="E72">
    <cfRule type="duplicateValues" dxfId="2620" priority="2843"/>
  </conditionalFormatting>
  <conditionalFormatting sqref="E72">
    <cfRule type="duplicateValues" dxfId="2619" priority="2842"/>
  </conditionalFormatting>
  <conditionalFormatting sqref="E72">
    <cfRule type="duplicateValues" dxfId="2618" priority="2841"/>
  </conditionalFormatting>
  <conditionalFormatting sqref="E72">
    <cfRule type="duplicateValues" dxfId="2617" priority="2840"/>
  </conditionalFormatting>
  <conditionalFormatting sqref="E72">
    <cfRule type="duplicateValues" dxfId="2616" priority="2839"/>
  </conditionalFormatting>
  <conditionalFormatting sqref="E72">
    <cfRule type="duplicateValues" dxfId="2615" priority="2838"/>
  </conditionalFormatting>
  <conditionalFormatting sqref="E72">
    <cfRule type="duplicateValues" dxfId="2614" priority="2837"/>
  </conditionalFormatting>
  <conditionalFormatting sqref="E72">
    <cfRule type="duplicateValues" dxfId="2613" priority="2836"/>
  </conditionalFormatting>
  <conditionalFormatting sqref="E72">
    <cfRule type="duplicateValues" dxfId="2612" priority="2835"/>
  </conditionalFormatting>
  <conditionalFormatting sqref="E72">
    <cfRule type="duplicateValues" dxfId="2611" priority="2834"/>
  </conditionalFormatting>
  <conditionalFormatting sqref="E72">
    <cfRule type="duplicateValues" dxfId="2610" priority="2833"/>
  </conditionalFormatting>
  <conditionalFormatting sqref="E72">
    <cfRule type="duplicateValues" dxfId="2609" priority="2832"/>
  </conditionalFormatting>
  <conditionalFormatting sqref="E72">
    <cfRule type="duplicateValues" dxfId="2608" priority="2831"/>
  </conditionalFormatting>
  <conditionalFormatting sqref="E72">
    <cfRule type="duplicateValues" dxfId="2607" priority="2830"/>
  </conditionalFormatting>
  <conditionalFormatting sqref="E72">
    <cfRule type="duplicateValues" dxfId="2606" priority="2829"/>
  </conditionalFormatting>
  <conditionalFormatting sqref="E72">
    <cfRule type="duplicateValues" dxfId="2605" priority="2828"/>
  </conditionalFormatting>
  <conditionalFormatting sqref="E72">
    <cfRule type="duplicateValues" dxfId="2604" priority="2827"/>
  </conditionalFormatting>
  <conditionalFormatting sqref="E72">
    <cfRule type="duplicateValues" dxfId="2603" priority="2826"/>
  </conditionalFormatting>
  <conditionalFormatting sqref="E72">
    <cfRule type="duplicateValues" dxfId="2602" priority="2825"/>
  </conditionalFormatting>
  <conditionalFormatting sqref="E72">
    <cfRule type="duplicateValues" dxfId="2601" priority="2824"/>
  </conditionalFormatting>
  <conditionalFormatting sqref="E72">
    <cfRule type="duplicateValues" dxfId="2600" priority="2823"/>
  </conditionalFormatting>
  <conditionalFormatting sqref="E72">
    <cfRule type="duplicateValues" dxfId="2599" priority="2822"/>
  </conditionalFormatting>
  <conditionalFormatting sqref="E72">
    <cfRule type="duplicateValues" dxfId="2598" priority="2821"/>
  </conditionalFormatting>
  <conditionalFormatting sqref="E72">
    <cfRule type="duplicateValues" dxfId="2597" priority="2820"/>
  </conditionalFormatting>
  <conditionalFormatting sqref="E72">
    <cfRule type="duplicateValues" dxfId="2596" priority="2819"/>
  </conditionalFormatting>
  <conditionalFormatting sqref="E72">
    <cfRule type="duplicateValues" dxfId="2595" priority="2818"/>
  </conditionalFormatting>
  <conditionalFormatting sqref="E72">
    <cfRule type="duplicateValues" dxfId="2594" priority="2817"/>
  </conditionalFormatting>
  <conditionalFormatting sqref="E72">
    <cfRule type="duplicateValues" dxfId="2593" priority="2816"/>
  </conditionalFormatting>
  <conditionalFormatting sqref="E72">
    <cfRule type="duplicateValues" dxfId="2592" priority="2815"/>
  </conditionalFormatting>
  <conditionalFormatting sqref="E72">
    <cfRule type="duplicateValues" dxfId="2591" priority="2814"/>
  </conditionalFormatting>
  <conditionalFormatting sqref="E72">
    <cfRule type="duplicateValues" dxfId="2590" priority="2813"/>
  </conditionalFormatting>
  <conditionalFormatting sqref="E72">
    <cfRule type="duplicateValues" dxfId="2589" priority="2812"/>
  </conditionalFormatting>
  <conditionalFormatting sqref="E72">
    <cfRule type="duplicateValues" dxfId="2588" priority="2811"/>
  </conditionalFormatting>
  <conditionalFormatting sqref="E72">
    <cfRule type="duplicateValues" dxfId="2587" priority="2810"/>
  </conditionalFormatting>
  <conditionalFormatting sqref="E72">
    <cfRule type="duplicateValues" dxfId="2586" priority="2809"/>
  </conditionalFormatting>
  <conditionalFormatting sqref="E72">
    <cfRule type="duplicateValues" dxfId="2585" priority="2808"/>
  </conditionalFormatting>
  <conditionalFormatting sqref="E72">
    <cfRule type="duplicateValues" dxfId="2584" priority="2807"/>
  </conditionalFormatting>
  <conditionalFormatting sqref="E72">
    <cfRule type="duplicateValues" dxfId="2583" priority="2806"/>
  </conditionalFormatting>
  <conditionalFormatting sqref="E72">
    <cfRule type="duplicateValues" dxfId="2582" priority="2805"/>
  </conditionalFormatting>
  <conditionalFormatting sqref="E72">
    <cfRule type="duplicateValues" dxfId="2581" priority="2804"/>
  </conditionalFormatting>
  <conditionalFormatting sqref="E72">
    <cfRule type="duplicateValues" dxfId="2580" priority="2803"/>
  </conditionalFormatting>
  <conditionalFormatting sqref="E72">
    <cfRule type="duplicateValues" dxfId="2579" priority="2802"/>
  </conditionalFormatting>
  <conditionalFormatting sqref="E72">
    <cfRule type="duplicateValues" dxfId="2578" priority="2801"/>
  </conditionalFormatting>
  <conditionalFormatting sqref="E72">
    <cfRule type="duplicateValues" dxfId="2577" priority="2800"/>
  </conditionalFormatting>
  <conditionalFormatting sqref="E72">
    <cfRule type="duplicateValues" dxfId="2576" priority="2799"/>
  </conditionalFormatting>
  <conditionalFormatting sqref="E72">
    <cfRule type="duplicateValues" dxfId="2575" priority="2798"/>
  </conditionalFormatting>
  <conditionalFormatting sqref="E72">
    <cfRule type="duplicateValues" dxfId="2574" priority="2797"/>
  </conditionalFormatting>
  <conditionalFormatting sqref="E72">
    <cfRule type="duplicateValues" dxfId="2573" priority="2796"/>
  </conditionalFormatting>
  <conditionalFormatting sqref="E72">
    <cfRule type="duplicateValues" dxfId="2572" priority="2795"/>
  </conditionalFormatting>
  <conditionalFormatting sqref="E72">
    <cfRule type="duplicateValues" dxfId="2571" priority="2794"/>
  </conditionalFormatting>
  <conditionalFormatting sqref="E72">
    <cfRule type="duplicateValues" dxfId="2570" priority="2793"/>
  </conditionalFormatting>
  <conditionalFormatting sqref="E72">
    <cfRule type="duplicateValues" dxfId="2569" priority="2792"/>
  </conditionalFormatting>
  <conditionalFormatting sqref="E72">
    <cfRule type="duplicateValues" dxfId="2568" priority="2791"/>
  </conditionalFormatting>
  <conditionalFormatting sqref="E72">
    <cfRule type="duplicateValues" dxfId="2567" priority="2790"/>
  </conditionalFormatting>
  <conditionalFormatting sqref="E72">
    <cfRule type="duplicateValues" dxfId="2566" priority="2789"/>
  </conditionalFormatting>
  <conditionalFormatting sqref="E72">
    <cfRule type="duplicateValues" dxfId="2565" priority="2788"/>
  </conditionalFormatting>
  <conditionalFormatting sqref="E72">
    <cfRule type="duplicateValues" dxfId="2564" priority="2787"/>
  </conditionalFormatting>
  <conditionalFormatting sqref="E72">
    <cfRule type="duplicateValues" dxfId="2563" priority="2786"/>
  </conditionalFormatting>
  <conditionalFormatting sqref="E72">
    <cfRule type="duplicateValues" dxfId="2562" priority="2785"/>
  </conditionalFormatting>
  <conditionalFormatting sqref="E72">
    <cfRule type="duplicateValues" dxfId="2561" priority="2784"/>
  </conditionalFormatting>
  <conditionalFormatting sqref="E72">
    <cfRule type="duplicateValues" dxfId="2560" priority="2783"/>
  </conditionalFormatting>
  <conditionalFormatting sqref="E72">
    <cfRule type="duplicateValues" dxfId="2559" priority="2782"/>
  </conditionalFormatting>
  <conditionalFormatting sqref="E72">
    <cfRule type="duplicateValues" dxfId="2558" priority="2781"/>
  </conditionalFormatting>
  <conditionalFormatting sqref="E72">
    <cfRule type="duplicateValues" dxfId="2557" priority="2780"/>
  </conditionalFormatting>
  <conditionalFormatting sqref="E72">
    <cfRule type="duplicateValues" dxfId="2556" priority="2779"/>
  </conditionalFormatting>
  <conditionalFormatting sqref="E72">
    <cfRule type="duplicateValues" dxfId="2555" priority="2778"/>
  </conditionalFormatting>
  <conditionalFormatting sqref="E72">
    <cfRule type="duplicateValues" dxfId="2554" priority="2777"/>
  </conditionalFormatting>
  <conditionalFormatting sqref="E72">
    <cfRule type="duplicateValues" dxfId="2553" priority="2776"/>
  </conditionalFormatting>
  <conditionalFormatting sqref="E72">
    <cfRule type="duplicateValues" dxfId="2552" priority="2775"/>
  </conditionalFormatting>
  <conditionalFormatting sqref="E72">
    <cfRule type="duplicateValues" dxfId="2551" priority="2774"/>
  </conditionalFormatting>
  <conditionalFormatting sqref="E72">
    <cfRule type="duplicateValues" dxfId="2550" priority="2773"/>
  </conditionalFormatting>
  <conditionalFormatting sqref="E72">
    <cfRule type="duplicateValues" dxfId="2549" priority="2772"/>
  </conditionalFormatting>
  <conditionalFormatting sqref="E72">
    <cfRule type="duplicateValues" dxfId="2548" priority="2771"/>
  </conditionalFormatting>
  <conditionalFormatting sqref="E72">
    <cfRule type="duplicateValues" dxfId="2547" priority="2770"/>
  </conditionalFormatting>
  <conditionalFormatting sqref="E72">
    <cfRule type="duplicateValues" dxfId="2546" priority="2769"/>
  </conditionalFormatting>
  <conditionalFormatting sqref="E72">
    <cfRule type="duplicateValues" dxfId="2545" priority="2768"/>
  </conditionalFormatting>
  <conditionalFormatting sqref="E72">
    <cfRule type="duplicateValues" dxfId="2544" priority="2767"/>
  </conditionalFormatting>
  <conditionalFormatting sqref="E72">
    <cfRule type="duplicateValues" dxfId="2543" priority="2766"/>
  </conditionalFormatting>
  <conditionalFormatting sqref="E72">
    <cfRule type="duplicateValues" dxfId="2542" priority="2765"/>
  </conditionalFormatting>
  <conditionalFormatting sqref="E72">
    <cfRule type="duplicateValues" dxfId="2541" priority="2764"/>
  </conditionalFormatting>
  <conditionalFormatting sqref="E72">
    <cfRule type="duplicateValues" dxfId="2540" priority="2763"/>
  </conditionalFormatting>
  <conditionalFormatting sqref="E72">
    <cfRule type="duplicateValues" dxfId="2539" priority="2762"/>
  </conditionalFormatting>
  <conditionalFormatting sqref="E72">
    <cfRule type="duplicateValues" dxfId="2538" priority="2761"/>
  </conditionalFormatting>
  <conditionalFormatting sqref="E72">
    <cfRule type="duplicateValues" dxfId="2537" priority="2760"/>
  </conditionalFormatting>
  <conditionalFormatting sqref="E72">
    <cfRule type="duplicateValues" dxfId="2536" priority="2759"/>
  </conditionalFormatting>
  <conditionalFormatting sqref="E72">
    <cfRule type="duplicateValues" dxfId="2535" priority="2758"/>
  </conditionalFormatting>
  <conditionalFormatting sqref="E74">
    <cfRule type="duplicateValues" dxfId="2534" priority="2757" stopIfTrue="1"/>
  </conditionalFormatting>
  <conditionalFormatting sqref="E74">
    <cfRule type="duplicateValues" dxfId="2533" priority="2756" stopIfTrue="1"/>
  </conditionalFormatting>
  <conditionalFormatting sqref="E74">
    <cfRule type="duplicateValues" dxfId="2532" priority="2755" stopIfTrue="1"/>
  </conditionalFormatting>
  <conditionalFormatting sqref="E74">
    <cfRule type="duplicateValues" dxfId="2531" priority="2754" stopIfTrue="1"/>
  </conditionalFormatting>
  <conditionalFormatting sqref="E74">
    <cfRule type="duplicateValues" dxfId="2530" priority="2753" stopIfTrue="1"/>
  </conditionalFormatting>
  <conditionalFormatting sqref="E74">
    <cfRule type="duplicateValues" dxfId="2529" priority="2752" stopIfTrue="1"/>
  </conditionalFormatting>
  <conditionalFormatting sqref="E74">
    <cfRule type="duplicateValues" dxfId="2528" priority="2751" stopIfTrue="1"/>
  </conditionalFormatting>
  <conditionalFormatting sqref="E74">
    <cfRule type="duplicateValues" dxfId="2527" priority="2750" stopIfTrue="1"/>
  </conditionalFormatting>
  <conditionalFormatting sqref="E74">
    <cfRule type="duplicateValues" dxfId="2526" priority="2749" stopIfTrue="1"/>
  </conditionalFormatting>
  <conditionalFormatting sqref="E74">
    <cfRule type="duplicateValues" dxfId="2525" priority="2748" stopIfTrue="1"/>
  </conditionalFormatting>
  <conditionalFormatting sqref="E74">
    <cfRule type="duplicateValues" dxfId="2524" priority="2747" stopIfTrue="1"/>
  </conditionalFormatting>
  <conditionalFormatting sqref="E74">
    <cfRule type="duplicateValues" dxfId="2523" priority="2746" stopIfTrue="1"/>
  </conditionalFormatting>
  <conditionalFormatting sqref="E74">
    <cfRule type="duplicateValues" dxfId="2522" priority="2745" stopIfTrue="1"/>
  </conditionalFormatting>
  <conditionalFormatting sqref="E74">
    <cfRule type="duplicateValues" dxfId="2521" priority="2744" stopIfTrue="1"/>
  </conditionalFormatting>
  <conditionalFormatting sqref="E74">
    <cfRule type="duplicateValues" dxfId="2520" priority="2743" stopIfTrue="1"/>
  </conditionalFormatting>
  <conditionalFormatting sqref="E74">
    <cfRule type="duplicateValues" dxfId="2519" priority="2742" stopIfTrue="1"/>
  </conditionalFormatting>
  <conditionalFormatting sqref="E74">
    <cfRule type="duplicateValues" dxfId="2518" priority="2741" stopIfTrue="1"/>
  </conditionalFormatting>
  <conditionalFormatting sqref="E74">
    <cfRule type="duplicateValues" dxfId="2517" priority="2740" stopIfTrue="1"/>
  </conditionalFormatting>
  <conditionalFormatting sqref="E74">
    <cfRule type="duplicateValues" dxfId="2516" priority="2739" stopIfTrue="1"/>
  </conditionalFormatting>
  <conditionalFormatting sqref="E74">
    <cfRule type="duplicateValues" dxfId="2515" priority="2738" stopIfTrue="1"/>
  </conditionalFormatting>
  <conditionalFormatting sqref="E74">
    <cfRule type="duplicateValues" dxfId="2514" priority="2737" stopIfTrue="1"/>
  </conditionalFormatting>
  <conditionalFormatting sqref="E74">
    <cfRule type="duplicateValues" dxfId="2513" priority="2736" stopIfTrue="1"/>
  </conditionalFormatting>
  <conditionalFormatting sqref="E74">
    <cfRule type="duplicateValues" dxfId="2512" priority="2735" stopIfTrue="1"/>
  </conditionalFormatting>
  <conditionalFormatting sqref="E74">
    <cfRule type="duplicateValues" dxfId="2511" priority="2734" stopIfTrue="1"/>
  </conditionalFormatting>
  <conditionalFormatting sqref="E74">
    <cfRule type="duplicateValues" dxfId="2510" priority="2733" stopIfTrue="1"/>
  </conditionalFormatting>
  <conditionalFormatting sqref="E74">
    <cfRule type="duplicateValues" dxfId="2509" priority="2732" stopIfTrue="1"/>
  </conditionalFormatting>
  <conditionalFormatting sqref="E74">
    <cfRule type="duplicateValues" dxfId="2508" priority="2731" stopIfTrue="1"/>
  </conditionalFormatting>
  <conditionalFormatting sqref="E74">
    <cfRule type="duplicateValues" dxfId="2507" priority="2730" stopIfTrue="1"/>
  </conditionalFormatting>
  <conditionalFormatting sqref="E74">
    <cfRule type="duplicateValues" dxfId="2506" priority="2729" stopIfTrue="1"/>
  </conditionalFormatting>
  <conditionalFormatting sqref="E74">
    <cfRule type="duplicateValues" dxfId="2505" priority="2728" stopIfTrue="1"/>
  </conditionalFormatting>
  <conditionalFormatting sqref="E74">
    <cfRule type="duplicateValues" dxfId="2504" priority="2727" stopIfTrue="1"/>
  </conditionalFormatting>
  <conditionalFormatting sqref="E74">
    <cfRule type="duplicateValues" dxfId="2503" priority="2726" stopIfTrue="1"/>
  </conditionalFormatting>
  <conditionalFormatting sqref="E74">
    <cfRule type="duplicateValues" dxfId="2502" priority="2725" stopIfTrue="1"/>
  </conditionalFormatting>
  <conditionalFormatting sqref="E74">
    <cfRule type="duplicateValues" dxfId="2501" priority="2724" stopIfTrue="1"/>
  </conditionalFormatting>
  <conditionalFormatting sqref="E74">
    <cfRule type="duplicateValues" dxfId="2500" priority="2723" stopIfTrue="1"/>
  </conditionalFormatting>
  <conditionalFormatting sqref="E74">
    <cfRule type="duplicateValues" dxfId="2499" priority="2722" stopIfTrue="1"/>
  </conditionalFormatting>
  <conditionalFormatting sqref="E76">
    <cfRule type="duplicateValues" dxfId="2498" priority="2721" stopIfTrue="1"/>
  </conditionalFormatting>
  <conditionalFormatting sqref="E76">
    <cfRule type="duplicateValues" dxfId="2497" priority="2720" stopIfTrue="1"/>
  </conditionalFormatting>
  <conditionalFormatting sqref="E76">
    <cfRule type="duplicateValues" dxfId="2496" priority="2719" stopIfTrue="1"/>
  </conditionalFormatting>
  <conditionalFormatting sqref="E76">
    <cfRule type="duplicateValues" dxfId="2495" priority="2718" stopIfTrue="1"/>
  </conditionalFormatting>
  <conditionalFormatting sqref="E76">
    <cfRule type="duplicateValues" dxfId="2494" priority="2717" stopIfTrue="1"/>
  </conditionalFormatting>
  <conditionalFormatting sqref="E76">
    <cfRule type="duplicateValues" dxfId="2493" priority="2716" stopIfTrue="1"/>
  </conditionalFormatting>
  <conditionalFormatting sqref="E76">
    <cfRule type="duplicateValues" dxfId="2492" priority="2715" stopIfTrue="1"/>
  </conditionalFormatting>
  <conditionalFormatting sqref="E76">
    <cfRule type="duplicateValues" dxfId="2491" priority="2714" stopIfTrue="1"/>
  </conditionalFormatting>
  <conditionalFormatting sqref="E76">
    <cfRule type="duplicateValues" dxfId="2490" priority="2713" stopIfTrue="1"/>
  </conditionalFormatting>
  <conditionalFormatting sqref="E76">
    <cfRule type="duplicateValues" dxfId="2489" priority="2712" stopIfTrue="1"/>
  </conditionalFormatting>
  <conditionalFormatting sqref="E76">
    <cfRule type="duplicateValues" dxfId="2488" priority="2711" stopIfTrue="1"/>
  </conditionalFormatting>
  <conditionalFormatting sqref="E76">
    <cfRule type="duplicateValues" dxfId="2487" priority="2710" stopIfTrue="1"/>
  </conditionalFormatting>
  <conditionalFormatting sqref="E76">
    <cfRule type="duplicateValues" dxfId="2486" priority="2709" stopIfTrue="1"/>
  </conditionalFormatting>
  <conditionalFormatting sqref="E76">
    <cfRule type="duplicateValues" dxfId="2485" priority="2708" stopIfTrue="1"/>
  </conditionalFormatting>
  <conditionalFormatting sqref="E76">
    <cfRule type="duplicateValues" dxfId="2484" priority="2707" stopIfTrue="1"/>
  </conditionalFormatting>
  <conditionalFormatting sqref="E76">
    <cfRule type="duplicateValues" dxfId="2483" priority="2706" stopIfTrue="1"/>
  </conditionalFormatting>
  <conditionalFormatting sqref="E76">
    <cfRule type="duplicateValues" dxfId="2482" priority="2705" stopIfTrue="1"/>
  </conditionalFormatting>
  <conditionalFormatting sqref="E76">
    <cfRule type="duplicateValues" dxfId="2481" priority="2704" stopIfTrue="1"/>
  </conditionalFormatting>
  <conditionalFormatting sqref="E76">
    <cfRule type="duplicateValues" dxfId="2480" priority="2703" stopIfTrue="1"/>
  </conditionalFormatting>
  <conditionalFormatting sqref="E76">
    <cfRule type="duplicateValues" dxfId="2479" priority="2702" stopIfTrue="1"/>
  </conditionalFormatting>
  <conditionalFormatting sqref="E76">
    <cfRule type="duplicateValues" dxfId="2478" priority="2701" stopIfTrue="1"/>
  </conditionalFormatting>
  <conditionalFormatting sqref="E76">
    <cfRule type="duplicateValues" dxfId="2477" priority="2700" stopIfTrue="1"/>
  </conditionalFormatting>
  <conditionalFormatting sqref="E76">
    <cfRule type="duplicateValues" dxfId="2476" priority="2699" stopIfTrue="1"/>
  </conditionalFormatting>
  <conditionalFormatting sqref="E76">
    <cfRule type="duplicateValues" dxfId="2475" priority="2698" stopIfTrue="1"/>
  </conditionalFormatting>
  <conditionalFormatting sqref="E76">
    <cfRule type="duplicateValues" dxfId="2474" priority="2697" stopIfTrue="1"/>
  </conditionalFormatting>
  <conditionalFormatting sqref="E76">
    <cfRule type="duplicateValues" dxfId="2473" priority="2696" stopIfTrue="1"/>
  </conditionalFormatting>
  <conditionalFormatting sqref="E76">
    <cfRule type="duplicateValues" dxfId="2472" priority="2695" stopIfTrue="1"/>
  </conditionalFormatting>
  <conditionalFormatting sqref="E76">
    <cfRule type="duplicateValues" dxfId="2471" priority="2694" stopIfTrue="1"/>
  </conditionalFormatting>
  <conditionalFormatting sqref="E76">
    <cfRule type="duplicateValues" dxfId="2470" priority="2693" stopIfTrue="1"/>
  </conditionalFormatting>
  <conditionalFormatting sqref="E76">
    <cfRule type="duplicateValues" dxfId="2469" priority="2692" stopIfTrue="1"/>
  </conditionalFormatting>
  <conditionalFormatting sqref="E76">
    <cfRule type="duplicateValues" dxfId="2468" priority="2691" stopIfTrue="1"/>
  </conditionalFormatting>
  <conditionalFormatting sqref="E76">
    <cfRule type="duplicateValues" dxfId="2467" priority="2690" stopIfTrue="1"/>
  </conditionalFormatting>
  <conditionalFormatting sqref="E76">
    <cfRule type="duplicateValues" dxfId="2466" priority="2689" stopIfTrue="1"/>
  </conditionalFormatting>
  <conditionalFormatting sqref="E76">
    <cfRule type="duplicateValues" dxfId="2465" priority="2688" stopIfTrue="1"/>
  </conditionalFormatting>
  <conditionalFormatting sqref="E76">
    <cfRule type="duplicateValues" dxfId="2464" priority="2687" stopIfTrue="1"/>
  </conditionalFormatting>
  <conditionalFormatting sqref="E76">
    <cfRule type="duplicateValues" dxfId="2463" priority="2686" stopIfTrue="1"/>
  </conditionalFormatting>
  <conditionalFormatting sqref="E80:E81">
    <cfRule type="duplicateValues" dxfId="2462" priority="2685" stopIfTrue="1"/>
  </conditionalFormatting>
  <conditionalFormatting sqref="E80:E81">
    <cfRule type="duplicateValues" dxfId="2461" priority="2684" stopIfTrue="1"/>
  </conditionalFormatting>
  <conditionalFormatting sqref="E80:E81">
    <cfRule type="duplicateValues" dxfId="2460" priority="2683" stopIfTrue="1"/>
  </conditionalFormatting>
  <conditionalFormatting sqref="E80:E81">
    <cfRule type="duplicateValues" dxfId="2459" priority="2682" stopIfTrue="1"/>
  </conditionalFormatting>
  <conditionalFormatting sqref="E80:E81">
    <cfRule type="duplicateValues" dxfId="2458" priority="2681" stopIfTrue="1"/>
  </conditionalFormatting>
  <conditionalFormatting sqref="E80:E81">
    <cfRule type="duplicateValues" dxfId="2457" priority="2680" stopIfTrue="1"/>
  </conditionalFormatting>
  <conditionalFormatting sqref="E80:E81">
    <cfRule type="duplicateValues" dxfId="2456" priority="2679" stopIfTrue="1"/>
  </conditionalFormatting>
  <conditionalFormatting sqref="E80:E81">
    <cfRule type="duplicateValues" dxfId="2455" priority="2678" stopIfTrue="1"/>
  </conditionalFormatting>
  <conditionalFormatting sqref="E80:E81">
    <cfRule type="duplicateValues" dxfId="2454" priority="2677" stopIfTrue="1"/>
  </conditionalFormatting>
  <conditionalFormatting sqref="E80:E81">
    <cfRule type="duplicateValues" dxfId="2453" priority="2676" stopIfTrue="1"/>
  </conditionalFormatting>
  <conditionalFormatting sqref="E80:E81">
    <cfRule type="duplicateValues" dxfId="2452" priority="2675" stopIfTrue="1"/>
  </conditionalFormatting>
  <conditionalFormatting sqref="E80:E81">
    <cfRule type="duplicateValues" dxfId="2451" priority="2674" stopIfTrue="1"/>
  </conditionalFormatting>
  <conditionalFormatting sqref="E80:E81">
    <cfRule type="duplicateValues" dxfId="2450" priority="2673" stopIfTrue="1"/>
  </conditionalFormatting>
  <conditionalFormatting sqref="E80:E81">
    <cfRule type="duplicateValues" dxfId="2449" priority="2672" stopIfTrue="1"/>
  </conditionalFormatting>
  <conditionalFormatting sqref="E80:E81">
    <cfRule type="duplicateValues" dxfId="2448" priority="2671" stopIfTrue="1"/>
  </conditionalFormatting>
  <conditionalFormatting sqref="E80:E81">
    <cfRule type="duplicateValues" dxfId="2447" priority="2670" stopIfTrue="1"/>
  </conditionalFormatting>
  <conditionalFormatting sqref="E80:E81">
    <cfRule type="duplicateValues" dxfId="2446" priority="2669" stopIfTrue="1"/>
  </conditionalFormatting>
  <conditionalFormatting sqref="E80:E81">
    <cfRule type="duplicateValues" dxfId="2445" priority="2668" stopIfTrue="1"/>
  </conditionalFormatting>
  <conditionalFormatting sqref="E80:E81">
    <cfRule type="duplicateValues" dxfId="2444" priority="2667" stopIfTrue="1"/>
  </conditionalFormatting>
  <conditionalFormatting sqref="E80:E81">
    <cfRule type="duplicateValues" dxfId="2443" priority="2666" stopIfTrue="1"/>
  </conditionalFormatting>
  <conditionalFormatting sqref="E80:E81">
    <cfRule type="duplicateValues" dxfId="2442" priority="2665" stopIfTrue="1"/>
  </conditionalFormatting>
  <conditionalFormatting sqref="E80:E81">
    <cfRule type="duplicateValues" dxfId="2441" priority="2664" stopIfTrue="1"/>
  </conditionalFormatting>
  <conditionalFormatting sqref="E80:E81">
    <cfRule type="duplicateValues" dxfId="2440" priority="2663" stopIfTrue="1"/>
  </conditionalFormatting>
  <conditionalFormatting sqref="E80:E81">
    <cfRule type="duplicateValues" dxfId="2439" priority="2662" stopIfTrue="1"/>
  </conditionalFormatting>
  <conditionalFormatting sqref="E80:E81">
    <cfRule type="duplicateValues" dxfId="2438" priority="2661" stopIfTrue="1"/>
  </conditionalFormatting>
  <conditionalFormatting sqref="E80:E81">
    <cfRule type="duplicateValues" dxfId="2437" priority="2660" stopIfTrue="1"/>
  </conditionalFormatting>
  <conditionalFormatting sqref="E80:E81">
    <cfRule type="duplicateValues" dxfId="2436" priority="2659" stopIfTrue="1"/>
  </conditionalFormatting>
  <conditionalFormatting sqref="E80:E81">
    <cfRule type="duplicateValues" dxfId="2435" priority="2658"/>
  </conditionalFormatting>
  <conditionalFormatting sqref="E80:E81">
    <cfRule type="duplicateValues" dxfId="2434" priority="2657"/>
  </conditionalFormatting>
  <conditionalFormatting sqref="E80:E81">
    <cfRule type="duplicateValues" dxfId="2433" priority="2656"/>
  </conditionalFormatting>
  <conditionalFormatting sqref="E80:E81">
    <cfRule type="duplicateValues" dxfId="2432" priority="2655"/>
  </conditionalFormatting>
  <conditionalFormatting sqref="E80:E81">
    <cfRule type="duplicateValues" dxfId="2431" priority="2654"/>
  </conditionalFormatting>
  <conditionalFormatting sqref="E80:E81">
    <cfRule type="duplicateValues" dxfId="2430" priority="2653"/>
  </conditionalFormatting>
  <conditionalFormatting sqref="E80:E81">
    <cfRule type="duplicateValues" dxfId="2429" priority="2652"/>
  </conditionalFormatting>
  <conditionalFormatting sqref="E80:E81">
    <cfRule type="duplicateValues" dxfId="2428" priority="2651"/>
  </conditionalFormatting>
  <conditionalFormatting sqref="E80:E81">
    <cfRule type="duplicateValues" dxfId="2427" priority="2650"/>
  </conditionalFormatting>
  <conditionalFormatting sqref="E80:E81">
    <cfRule type="duplicateValues" dxfId="2426" priority="2649"/>
  </conditionalFormatting>
  <conditionalFormatting sqref="E80:E81">
    <cfRule type="duplicateValues" dxfId="2425" priority="2648"/>
  </conditionalFormatting>
  <conditionalFormatting sqref="E80:E81">
    <cfRule type="duplicateValues" dxfId="2424" priority="2647"/>
  </conditionalFormatting>
  <conditionalFormatting sqref="E80:E81">
    <cfRule type="duplicateValues" dxfId="2423" priority="2646"/>
  </conditionalFormatting>
  <conditionalFormatting sqref="E80:E81">
    <cfRule type="duplicateValues" dxfId="2422" priority="2645"/>
  </conditionalFormatting>
  <conditionalFormatting sqref="E80:E81">
    <cfRule type="duplicateValues" dxfId="2421" priority="2644"/>
  </conditionalFormatting>
  <conditionalFormatting sqref="E80:E81">
    <cfRule type="duplicateValues" dxfId="2420" priority="2643"/>
  </conditionalFormatting>
  <conditionalFormatting sqref="E80:E81">
    <cfRule type="duplicateValues" dxfId="2419" priority="2642"/>
  </conditionalFormatting>
  <conditionalFormatting sqref="E80:E81">
    <cfRule type="duplicateValues" dxfId="2418" priority="2641"/>
  </conditionalFormatting>
  <conditionalFormatting sqref="E80:E81">
    <cfRule type="duplicateValues" dxfId="2417" priority="2640"/>
  </conditionalFormatting>
  <conditionalFormatting sqref="E80:E81">
    <cfRule type="duplicateValues" dxfId="2416" priority="2639"/>
  </conditionalFormatting>
  <conditionalFormatting sqref="E80:E81">
    <cfRule type="duplicateValues" dxfId="2415" priority="2638"/>
  </conditionalFormatting>
  <conditionalFormatting sqref="E80:E81">
    <cfRule type="duplicateValues" dxfId="2414" priority="2637"/>
  </conditionalFormatting>
  <conditionalFormatting sqref="E80:E81">
    <cfRule type="duplicateValues" dxfId="2413" priority="2636"/>
  </conditionalFormatting>
  <conditionalFormatting sqref="E80:E81">
    <cfRule type="duplicateValues" dxfId="2412" priority="2635"/>
  </conditionalFormatting>
  <conditionalFormatting sqref="E80:E81">
    <cfRule type="duplicateValues" dxfId="2411" priority="2634"/>
  </conditionalFormatting>
  <conditionalFormatting sqref="E80:E81">
    <cfRule type="duplicateValues" dxfId="2410" priority="2633"/>
  </conditionalFormatting>
  <conditionalFormatting sqref="E80:E81">
    <cfRule type="duplicateValues" dxfId="2409" priority="2632"/>
  </conditionalFormatting>
  <conditionalFormatting sqref="E80:E81">
    <cfRule type="duplicateValues" dxfId="2408" priority="2631"/>
  </conditionalFormatting>
  <conditionalFormatting sqref="E80:E81">
    <cfRule type="duplicateValues" dxfId="2407" priority="2630"/>
  </conditionalFormatting>
  <conditionalFormatting sqref="E80:E81">
    <cfRule type="duplicateValues" dxfId="2406" priority="2629"/>
  </conditionalFormatting>
  <conditionalFormatting sqref="E80:E81">
    <cfRule type="duplicateValues" dxfId="2405" priority="2628"/>
  </conditionalFormatting>
  <conditionalFormatting sqref="E80:E81">
    <cfRule type="duplicateValues" dxfId="2404" priority="2627"/>
  </conditionalFormatting>
  <conditionalFormatting sqref="E80:E81">
    <cfRule type="duplicateValues" dxfId="2403" priority="2626"/>
  </conditionalFormatting>
  <conditionalFormatting sqref="E80:E81">
    <cfRule type="duplicateValues" dxfId="2402" priority="2625"/>
  </conditionalFormatting>
  <conditionalFormatting sqref="E80:E81">
    <cfRule type="duplicateValues" dxfId="2401" priority="2624"/>
  </conditionalFormatting>
  <conditionalFormatting sqref="E80:E81">
    <cfRule type="duplicateValues" dxfId="2400" priority="2623"/>
  </conditionalFormatting>
  <conditionalFormatting sqref="E80:E81">
    <cfRule type="duplicateValues" dxfId="2399" priority="2622"/>
  </conditionalFormatting>
  <conditionalFormatting sqref="E80:E81">
    <cfRule type="duplicateValues" dxfId="2398" priority="2621"/>
  </conditionalFormatting>
  <conditionalFormatting sqref="E80:E81">
    <cfRule type="duplicateValues" dxfId="2397" priority="2620"/>
  </conditionalFormatting>
  <conditionalFormatting sqref="E80:E81">
    <cfRule type="duplicateValues" dxfId="2396" priority="2619"/>
  </conditionalFormatting>
  <conditionalFormatting sqref="E80:E81">
    <cfRule type="duplicateValues" dxfId="2395" priority="2618"/>
  </conditionalFormatting>
  <conditionalFormatting sqref="E80:E81">
    <cfRule type="duplicateValues" dxfId="2394" priority="2617"/>
  </conditionalFormatting>
  <conditionalFormatting sqref="E80:E81">
    <cfRule type="duplicateValues" dxfId="2393" priority="2616"/>
  </conditionalFormatting>
  <conditionalFormatting sqref="E80:E81">
    <cfRule type="duplicateValues" dxfId="2392" priority="2615"/>
  </conditionalFormatting>
  <conditionalFormatting sqref="E80:E81">
    <cfRule type="duplicateValues" dxfId="2391" priority="2614"/>
  </conditionalFormatting>
  <conditionalFormatting sqref="E80:E81">
    <cfRule type="duplicateValues" dxfId="2390" priority="2613"/>
  </conditionalFormatting>
  <conditionalFormatting sqref="E80:E81">
    <cfRule type="duplicateValues" dxfId="2389" priority="2612"/>
  </conditionalFormatting>
  <conditionalFormatting sqref="E80:E81">
    <cfRule type="duplicateValues" dxfId="2388" priority="2611"/>
  </conditionalFormatting>
  <conditionalFormatting sqref="E80:E81">
    <cfRule type="duplicateValues" dxfId="2387" priority="2610"/>
  </conditionalFormatting>
  <conditionalFormatting sqref="E80:E81">
    <cfRule type="duplicateValues" dxfId="2386" priority="2609"/>
  </conditionalFormatting>
  <conditionalFormatting sqref="E80:E81">
    <cfRule type="duplicateValues" dxfId="2385" priority="2608"/>
  </conditionalFormatting>
  <conditionalFormatting sqref="E80:E81">
    <cfRule type="duplicateValues" dxfId="2384" priority="2607"/>
  </conditionalFormatting>
  <conditionalFormatting sqref="E80:E81">
    <cfRule type="duplicateValues" dxfId="2383" priority="2606"/>
  </conditionalFormatting>
  <conditionalFormatting sqref="E80:E81">
    <cfRule type="duplicateValues" dxfId="2382" priority="2605"/>
  </conditionalFormatting>
  <conditionalFormatting sqref="E80:E81">
    <cfRule type="duplicateValues" dxfId="2381" priority="2604"/>
  </conditionalFormatting>
  <conditionalFormatting sqref="E80:E81">
    <cfRule type="duplicateValues" dxfId="2380" priority="2603"/>
  </conditionalFormatting>
  <conditionalFormatting sqref="E80:E81">
    <cfRule type="duplicateValues" dxfId="2379" priority="2602"/>
  </conditionalFormatting>
  <conditionalFormatting sqref="E80:E81">
    <cfRule type="duplicateValues" dxfId="2378" priority="2601"/>
  </conditionalFormatting>
  <conditionalFormatting sqref="E80:E81">
    <cfRule type="duplicateValues" dxfId="2377" priority="2600"/>
  </conditionalFormatting>
  <conditionalFormatting sqref="E80:E81">
    <cfRule type="duplicateValues" dxfId="2376" priority="2599"/>
  </conditionalFormatting>
  <conditionalFormatting sqref="E80:E81">
    <cfRule type="duplicateValues" dxfId="2375" priority="2598"/>
  </conditionalFormatting>
  <conditionalFormatting sqref="E80:E81">
    <cfRule type="duplicateValues" dxfId="2374" priority="2597"/>
  </conditionalFormatting>
  <conditionalFormatting sqref="E80:E81">
    <cfRule type="duplicateValues" dxfId="2373" priority="2596"/>
  </conditionalFormatting>
  <conditionalFormatting sqref="E80:E81">
    <cfRule type="duplicateValues" dxfId="2372" priority="2595"/>
  </conditionalFormatting>
  <conditionalFormatting sqref="E80:E81">
    <cfRule type="duplicateValues" dxfId="2371" priority="2594"/>
  </conditionalFormatting>
  <conditionalFormatting sqref="E80:E81">
    <cfRule type="duplicateValues" dxfId="2370" priority="2593"/>
  </conditionalFormatting>
  <conditionalFormatting sqref="E80:E81">
    <cfRule type="duplicateValues" dxfId="2369" priority="2592"/>
  </conditionalFormatting>
  <conditionalFormatting sqref="E80:E81">
    <cfRule type="duplicateValues" dxfId="2368" priority="2591"/>
  </conditionalFormatting>
  <conditionalFormatting sqref="E80:E81">
    <cfRule type="duplicateValues" dxfId="2367" priority="2590"/>
  </conditionalFormatting>
  <conditionalFormatting sqref="E80:E81">
    <cfRule type="duplicateValues" dxfId="2366" priority="2589"/>
  </conditionalFormatting>
  <conditionalFormatting sqref="E80:E81">
    <cfRule type="duplicateValues" dxfId="2365" priority="2588"/>
  </conditionalFormatting>
  <conditionalFormatting sqref="E80:E81">
    <cfRule type="duplicateValues" dxfId="2364" priority="2587"/>
  </conditionalFormatting>
  <conditionalFormatting sqref="E80:E81">
    <cfRule type="duplicateValues" dxfId="2363" priority="2586"/>
  </conditionalFormatting>
  <conditionalFormatting sqref="E80:E81">
    <cfRule type="duplicateValues" dxfId="2362" priority="2585"/>
  </conditionalFormatting>
  <conditionalFormatting sqref="E80:E81">
    <cfRule type="duplicateValues" dxfId="2361" priority="2584"/>
  </conditionalFormatting>
  <conditionalFormatting sqref="E80:E81">
    <cfRule type="duplicateValues" dxfId="2360" priority="2583"/>
  </conditionalFormatting>
  <conditionalFormatting sqref="E80:E81">
    <cfRule type="duplicateValues" dxfId="2359" priority="2582"/>
  </conditionalFormatting>
  <conditionalFormatting sqref="E80:E81">
    <cfRule type="duplicateValues" dxfId="2358" priority="2581"/>
  </conditionalFormatting>
  <conditionalFormatting sqref="E80:E81">
    <cfRule type="duplicateValues" dxfId="2357" priority="2580"/>
  </conditionalFormatting>
  <conditionalFormatting sqref="E80:E81">
    <cfRule type="duplicateValues" dxfId="2356" priority="2579"/>
  </conditionalFormatting>
  <conditionalFormatting sqref="E80:E81">
    <cfRule type="duplicateValues" dxfId="2355" priority="2578"/>
  </conditionalFormatting>
  <conditionalFormatting sqref="E80:E81">
    <cfRule type="duplicateValues" dxfId="2354" priority="2577"/>
  </conditionalFormatting>
  <conditionalFormatting sqref="E80:E81">
    <cfRule type="duplicateValues" dxfId="2353" priority="2576"/>
  </conditionalFormatting>
  <conditionalFormatting sqref="E80:E81">
    <cfRule type="duplicateValues" dxfId="2352" priority="2575"/>
  </conditionalFormatting>
  <conditionalFormatting sqref="E80:E81">
    <cfRule type="duplicateValues" dxfId="2351" priority="2574"/>
  </conditionalFormatting>
  <conditionalFormatting sqref="E80:E81">
    <cfRule type="duplicateValues" dxfId="2350" priority="2573"/>
  </conditionalFormatting>
  <conditionalFormatting sqref="E80:E81">
    <cfRule type="duplicateValues" dxfId="2349" priority="2572"/>
  </conditionalFormatting>
  <conditionalFormatting sqref="E80:E81">
    <cfRule type="duplicateValues" dxfId="2348" priority="2571"/>
  </conditionalFormatting>
  <conditionalFormatting sqref="E80:E81">
    <cfRule type="duplicateValues" dxfId="2347" priority="2570"/>
  </conditionalFormatting>
  <conditionalFormatting sqref="E80:E81">
    <cfRule type="duplicateValues" dxfId="2346" priority="2569"/>
  </conditionalFormatting>
  <conditionalFormatting sqref="E80:E81">
    <cfRule type="duplicateValues" dxfId="2345" priority="2568"/>
  </conditionalFormatting>
  <conditionalFormatting sqref="E80:E81">
    <cfRule type="duplicateValues" dxfId="2344" priority="2567"/>
  </conditionalFormatting>
  <conditionalFormatting sqref="E80:E81">
    <cfRule type="duplicateValues" dxfId="2343" priority="2566"/>
  </conditionalFormatting>
  <conditionalFormatting sqref="E80:E81">
    <cfRule type="duplicateValues" dxfId="2342" priority="2565"/>
  </conditionalFormatting>
  <conditionalFormatting sqref="E80:E81">
    <cfRule type="duplicateValues" dxfId="2341" priority="2564"/>
  </conditionalFormatting>
  <conditionalFormatting sqref="E80:E81">
    <cfRule type="duplicateValues" dxfId="2340" priority="2563"/>
  </conditionalFormatting>
  <conditionalFormatting sqref="E80:E81">
    <cfRule type="duplicateValues" dxfId="2339" priority="2562"/>
  </conditionalFormatting>
  <conditionalFormatting sqref="E80:E81">
    <cfRule type="duplicateValues" dxfId="2338" priority="2561"/>
  </conditionalFormatting>
  <conditionalFormatting sqref="E80:E81">
    <cfRule type="duplicateValues" dxfId="2337" priority="2560"/>
  </conditionalFormatting>
  <conditionalFormatting sqref="E80:E81">
    <cfRule type="duplicateValues" dxfId="2336" priority="2559"/>
  </conditionalFormatting>
  <conditionalFormatting sqref="E80:E81">
    <cfRule type="duplicateValues" dxfId="2335" priority="2558"/>
  </conditionalFormatting>
  <conditionalFormatting sqref="E80:E81">
    <cfRule type="duplicateValues" dxfId="2334" priority="2557"/>
  </conditionalFormatting>
  <conditionalFormatting sqref="E80:E81">
    <cfRule type="duplicateValues" dxfId="2333" priority="2556"/>
  </conditionalFormatting>
  <conditionalFormatting sqref="E80:E81">
    <cfRule type="duplicateValues" dxfId="2332" priority="2555"/>
  </conditionalFormatting>
  <conditionalFormatting sqref="E80:E81">
    <cfRule type="duplicateValues" dxfId="2331" priority="2554"/>
  </conditionalFormatting>
  <conditionalFormatting sqref="E80:E81">
    <cfRule type="duplicateValues" dxfId="2330" priority="2553"/>
  </conditionalFormatting>
  <conditionalFormatting sqref="E80:E81">
    <cfRule type="duplicateValues" dxfId="2329" priority="2552"/>
  </conditionalFormatting>
  <conditionalFormatting sqref="E80:E81">
    <cfRule type="duplicateValues" dxfId="2328" priority="2551"/>
  </conditionalFormatting>
  <conditionalFormatting sqref="E80:E81">
    <cfRule type="duplicateValues" dxfId="2327" priority="2550"/>
  </conditionalFormatting>
  <conditionalFormatting sqref="E80:E81">
    <cfRule type="duplicateValues" dxfId="2326" priority="2549"/>
  </conditionalFormatting>
  <conditionalFormatting sqref="E80:E81">
    <cfRule type="duplicateValues" dxfId="2325" priority="2548"/>
  </conditionalFormatting>
  <conditionalFormatting sqref="E80:E81">
    <cfRule type="duplicateValues" dxfId="2324" priority="2547"/>
  </conditionalFormatting>
  <conditionalFormatting sqref="E80:E81">
    <cfRule type="duplicateValues" dxfId="2323" priority="2546"/>
  </conditionalFormatting>
  <conditionalFormatting sqref="E80:E81">
    <cfRule type="duplicateValues" dxfId="2322" priority="2545"/>
  </conditionalFormatting>
  <conditionalFormatting sqref="E80:E81">
    <cfRule type="duplicateValues" dxfId="2321" priority="2544"/>
  </conditionalFormatting>
  <conditionalFormatting sqref="E80:E81">
    <cfRule type="duplicateValues" dxfId="2320" priority="2543"/>
  </conditionalFormatting>
  <conditionalFormatting sqref="E80:E81">
    <cfRule type="duplicateValues" dxfId="2319" priority="2542"/>
  </conditionalFormatting>
  <conditionalFormatting sqref="E80:E81">
    <cfRule type="duplicateValues" dxfId="2318" priority="2541"/>
  </conditionalFormatting>
  <conditionalFormatting sqref="E80:E81">
    <cfRule type="duplicateValues" dxfId="2317" priority="2540"/>
  </conditionalFormatting>
  <conditionalFormatting sqref="E80:E81">
    <cfRule type="duplicateValues" dxfId="2316" priority="2539"/>
  </conditionalFormatting>
  <conditionalFormatting sqref="E80:E81">
    <cfRule type="duplicateValues" dxfId="2315" priority="2538"/>
  </conditionalFormatting>
  <conditionalFormatting sqref="E80:E81">
    <cfRule type="duplicateValues" dxfId="2314" priority="2537"/>
  </conditionalFormatting>
  <conditionalFormatting sqref="E80:E81">
    <cfRule type="duplicateValues" dxfId="2313" priority="2536"/>
  </conditionalFormatting>
  <conditionalFormatting sqref="E80:E81">
    <cfRule type="duplicateValues" dxfId="2312" priority="2535"/>
  </conditionalFormatting>
  <conditionalFormatting sqref="E80:E81">
    <cfRule type="duplicateValues" dxfId="2311" priority="2534"/>
  </conditionalFormatting>
  <conditionalFormatting sqref="E80:E81">
    <cfRule type="duplicateValues" dxfId="2310" priority="2533"/>
  </conditionalFormatting>
  <conditionalFormatting sqref="E80:E81">
    <cfRule type="duplicateValues" dxfId="2309" priority="2532"/>
  </conditionalFormatting>
  <conditionalFormatting sqref="E80:E81">
    <cfRule type="duplicateValues" dxfId="2308" priority="2531"/>
  </conditionalFormatting>
  <conditionalFormatting sqref="E80:E81">
    <cfRule type="duplicateValues" dxfId="2307" priority="2530"/>
  </conditionalFormatting>
  <conditionalFormatting sqref="E80:E81">
    <cfRule type="duplicateValues" dxfId="2306" priority="2529"/>
  </conditionalFormatting>
  <conditionalFormatting sqref="E80:E81">
    <cfRule type="duplicateValues" dxfId="2305" priority="2528"/>
  </conditionalFormatting>
  <conditionalFormatting sqref="E80:E81">
    <cfRule type="duplicateValues" dxfId="2304" priority="2527"/>
  </conditionalFormatting>
  <conditionalFormatting sqref="E80:E81">
    <cfRule type="duplicateValues" dxfId="2303" priority="2526"/>
  </conditionalFormatting>
  <conditionalFormatting sqref="E80:E81">
    <cfRule type="duplicateValues" dxfId="2302" priority="2525"/>
  </conditionalFormatting>
  <conditionalFormatting sqref="E80:E81">
    <cfRule type="duplicateValues" dxfId="2301" priority="2524"/>
  </conditionalFormatting>
  <conditionalFormatting sqref="E80:E81">
    <cfRule type="duplicateValues" dxfId="2300" priority="2523"/>
  </conditionalFormatting>
  <conditionalFormatting sqref="E80:E81">
    <cfRule type="duplicateValues" dxfId="2299" priority="2522"/>
  </conditionalFormatting>
  <conditionalFormatting sqref="E80:E81">
    <cfRule type="duplicateValues" dxfId="2298" priority="2521"/>
  </conditionalFormatting>
  <conditionalFormatting sqref="E80:E81">
    <cfRule type="duplicateValues" dxfId="2297" priority="2520"/>
  </conditionalFormatting>
  <conditionalFormatting sqref="E80:E81">
    <cfRule type="duplicateValues" dxfId="2296" priority="2519"/>
  </conditionalFormatting>
  <conditionalFormatting sqref="E80:E81">
    <cfRule type="duplicateValues" dxfId="2295" priority="2518"/>
  </conditionalFormatting>
  <conditionalFormatting sqref="E80:E81">
    <cfRule type="duplicateValues" dxfId="2294" priority="2517"/>
  </conditionalFormatting>
  <conditionalFormatting sqref="E80:E81">
    <cfRule type="duplicateValues" dxfId="2293" priority="2516"/>
  </conditionalFormatting>
  <conditionalFormatting sqref="E80:E81">
    <cfRule type="duplicateValues" dxfId="2292" priority="2515"/>
  </conditionalFormatting>
  <conditionalFormatting sqref="E80:E81">
    <cfRule type="duplicateValues" dxfId="2291" priority="2514"/>
  </conditionalFormatting>
  <conditionalFormatting sqref="E80:E81">
    <cfRule type="duplicateValues" dxfId="2290" priority="2513"/>
  </conditionalFormatting>
  <conditionalFormatting sqref="E80:E81">
    <cfRule type="duplicateValues" dxfId="2289" priority="2512"/>
  </conditionalFormatting>
  <conditionalFormatting sqref="E80:E81">
    <cfRule type="duplicateValues" dxfId="2288" priority="2511"/>
  </conditionalFormatting>
  <conditionalFormatting sqref="E80:E81">
    <cfRule type="duplicateValues" dxfId="2287" priority="2510"/>
  </conditionalFormatting>
  <conditionalFormatting sqref="E80:E81">
    <cfRule type="duplicateValues" dxfId="2286" priority="2509"/>
  </conditionalFormatting>
  <conditionalFormatting sqref="E80:E81">
    <cfRule type="duplicateValues" dxfId="2285" priority="2508"/>
  </conditionalFormatting>
  <conditionalFormatting sqref="E80:E81">
    <cfRule type="duplicateValues" dxfId="2284" priority="2507"/>
  </conditionalFormatting>
  <conditionalFormatting sqref="E80:E81">
    <cfRule type="duplicateValues" dxfId="2283" priority="2506"/>
  </conditionalFormatting>
  <conditionalFormatting sqref="E80:E81">
    <cfRule type="duplicateValues" dxfId="2282" priority="2505"/>
  </conditionalFormatting>
  <conditionalFormatting sqref="E80:E81">
    <cfRule type="duplicateValues" dxfId="2281" priority="2504"/>
  </conditionalFormatting>
  <conditionalFormatting sqref="E80:E81">
    <cfRule type="duplicateValues" dxfId="2280" priority="2503"/>
  </conditionalFormatting>
  <conditionalFormatting sqref="E80:E81">
    <cfRule type="duplicateValues" dxfId="2279" priority="2502"/>
  </conditionalFormatting>
  <conditionalFormatting sqref="E80:E81">
    <cfRule type="duplicateValues" dxfId="2278" priority="2501"/>
  </conditionalFormatting>
  <conditionalFormatting sqref="E80:E81">
    <cfRule type="duplicateValues" dxfId="2277" priority="2500"/>
  </conditionalFormatting>
  <conditionalFormatting sqref="E80:E81">
    <cfRule type="duplicateValues" dxfId="2276" priority="2499"/>
  </conditionalFormatting>
  <conditionalFormatting sqref="E80:E81">
    <cfRule type="duplicateValues" dxfId="2275" priority="2498"/>
  </conditionalFormatting>
  <conditionalFormatting sqref="E80:E81">
    <cfRule type="duplicateValues" dxfId="2274" priority="2497"/>
  </conditionalFormatting>
  <conditionalFormatting sqref="E80:E81">
    <cfRule type="duplicateValues" dxfId="2273" priority="2496"/>
  </conditionalFormatting>
  <conditionalFormatting sqref="E80:E81">
    <cfRule type="duplicateValues" dxfId="2272" priority="2495"/>
  </conditionalFormatting>
  <conditionalFormatting sqref="E80:E81">
    <cfRule type="duplicateValues" dxfId="2271" priority="2494"/>
  </conditionalFormatting>
  <conditionalFormatting sqref="E80:E81">
    <cfRule type="duplicateValues" dxfId="2270" priority="2493"/>
  </conditionalFormatting>
  <conditionalFormatting sqref="E80:E81">
    <cfRule type="duplicateValues" dxfId="2269" priority="2492"/>
  </conditionalFormatting>
  <conditionalFormatting sqref="E80:E81">
    <cfRule type="duplicateValues" dxfId="2268" priority="2491"/>
  </conditionalFormatting>
  <conditionalFormatting sqref="E80:E81">
    <cfRule type="duplicateValues" dxfId="2267" priority="2490"/>
  </conditionalFormatting>
  <conditionalFormatting sqref="E80:E81">
    <cfRule type="duplicateValues" dxfId="2266" priority="2489"/>
  </conditionalFormatting>
  <conditionalFormatting sqref="E80:E81">
    <cfRule type="duplicateValues" dxfId="2265" priority="2488"/>
  </conditionalFormatting>
  <conditionalFormatting sqref="E80:E81">
    <cfRule type="duplicateValues" dxfId="2264" priority="2487"/>
  </conditionalFormatting>
  <conditionalFormatting sqref="E80:E81">
    <cfRule type="duplicateValues" dxfId="2263" priority="2486"/>
  </conditionalFormatting>
  <conditionalFormatting sqref="E80:E81">
    <cfRule type="duplicateValues" dxfId="2262" priority="2485"/>
  </conditionalFormatting>
  <conditionalFormatting sqref="E80:E81">
    <cfRule type="duplicateValues" dxfId="2261" priority="2484"/>
  </conditionalFormatting>
  <conditionalFormatting sqref="E80:E81">
    <cfRule type="duplicateValues" dxfId="2260" priority="2483"/>
  </conditionalFormatting>
  <conditionalFormatting sqref="E80:E81">
    <cfRule type="duplicateValues" dxfId="2259" priority="2482"/>
  </conditionalFormatting>
  <conditionalFormatting sqref="E80:E81">
    <cfRule type="duplicateValues" dxfId="2258" priority="2481"/>
  </conditionalFormatting>
  <conditionalFormatting sqref="E80:E81">
    <cfRule type="duplicateValues" dxfId="2257" priority="2480"/>
  </conditionalFormatting>
  <conditionalFormatting sqref="E80:E81">
    <cfRule type="duplicateValues" dxfId="2256" priority="2479"/>
  </conditionalFormatting>
  <conditionalFormatting sqref="E80:E81">
    <cfRule type="duplicateValues" dxfId="2255" priority="2478"/>
  </conditionalFormatting>
  <conditionalFormatting sqref="E80:E81">
    <cfRule type="duplicateValues" dxfId="2254" priority="2477"/>
  </conditionalFormatting>
  <conditionalFormatting sqref="E80:E81">
    <cfRule type="duplicateValues" dxfId="2253" priority="2476"/>
  </conditionalFormatting>
  <conditionalFormatting sqref="E80:E81">
    <cfRule type="duplicateValues" dxfId="2252" priority="2475"/>
  </conditionalFormatting>
  <conditionalFormatting sqref="E80:E81">
    <cfRule type="duplicateValues" dxfId="2251" priority="2474"/>
  </conditionalFormatting>
  <conditionalFormatting sqref="E80:E81">
    <cfRule type="duplicateValues" dxfId="2250" priority="2473"/>
  </conditionalFormatting>
  <conditionalFormatting sqref="E80:E81">
    <cfRule type="duplicateValues" dxfId="2249" priority="2472"/>
  </conditionalFormatting>
  <conditionalFormatting sqref="E80:E81">
    <cfRule type="duplicateValues" dxfId="2248" priority="2471"/>
  </conditionalFormatting>
  <conditionalFormatting sqref="E80:E81">
    <cfRule type="duplicateValues" dxfId="2247" priority="2470"/>
  </conditionalFormatting>
  <conditionalFormatting sqref="E80:E81">
    <cfRule type="duplicateValues" dxfId="2246" priority="2469"/>
  </conditionalFormatting>
  <conditionalFormatting sqref="E80:E81">
    <cfRule type="duplicateValues" dxfId="2245" priority="2468"/>
  </conditionalFormatting>
  <conditionalFormatting sqref="E80:E81">
    <cfRule type="duplicateValues" dxfId="2244" priority="2467"/>
  </conditionalFormatting>
  <conditionalFormatting sqref="E80:E81">
    <cfRule type="duplicateValues" dxfId="2243" priority="2466"/>
  </conditionalFormatting>
  <conditionalFormatting sqref="E80:E81">
    <cfRule type="duplicateValues" dxfId="2242" priority="2465"/>
  </conditionalFormatting>
  <conditionalFormatting sqref="E80:E81">
    <cfRule type="duplicateValues" dxfId="2241" priority="2464"/>
  </conditionalFormatting>
  <conditionalFormatting sqref="E80:E81">
    <cfRule type="duplicateValues" dxfId="2240" priority="2463"/>
  </conditionalFormatting>
  <conditionalFormatting sqref="E80:E81">
    <cfRule type="duplicateValues" dxfId="2239" priority="2462"/>
  </conditionalFormatting>
  <conditionalFormatting sqref="E80:E81">
    <cfRule type="duplicateValues" dxfId="2238" priority="2461"/>
  </conditionalFormatting>
  <conditionalFormatting sqref="E80:E81">
    <cfRule type="duplicateValues" dxfId="2237" priority="2460"/>
  </conditionalFormatting>
  <conditionalFormatting sqref="E80:E81">
    <cfRule type="duplicateValues" dxfId="2236" priority="2459"/>
  </conditionalFormatting>
  <conditionalFormatting sqref="E80:E81">
    <cfRule type="duplicateValues" dxfId="2235" priority="2458"/>
  </conditionalFormatting>
  <conditionalFormatting sqref="E80:E81">
    <cfRule type="duplicateValues" dxfId="2234" priority="2457"/>
  </conditionalFormatting>
  <conditionalFormatting sqref="E80:E81">
    <cfRule type="duplicateValues" dxfId="2233" priority="2456"/>
  </conditionalFormatting>
  <conditionalFormatting sqref="E80:E81">
    <cfRule type="duplicateValues" dxfId="2232" priority="2455"/>
  </conditionalFormatting>
  <conditionalFormatting sqref="E80:E81">
    <cfRule type="duplicateValues" dxfId="2231" priority="2454"/>
  </conditionalFormatting>
  <conditionalFormatting sqref="E80:E81">
    <cfRule type="duplicateValues" dxfId="2230" priority="2453"/>
  </conditionalFormatting>
  <conditionalFormatting sqref="E80:E81">
    <cfRule type="duplicateValues" dxfId="2229" priority="2452"/>
  </conditionalFormatting>
  <conditionalFormatting sqref="E80:E81">
    <cfRule type="duplicateValues" dxfId="2228" priority="2451"/>
  </conditionalFormatting>
  <conditionalFormatting sqref="E80:E81">
    <cfRule type="duplicateValues" dxfId="2227" priority="2450"/>
  </conditionalFormatting>
  <conditionalFormatting sqref="E80:E81">
    <cfRule type="duplicateValues" dxfId="2226" priority="2449"/>
  </conditionalFormatting>
  <conditionalFormatting sqref="E80:E81">
    <cfRule type="duplicateValues" dxfId="2225" priority="2448"/>
  </conditionalFormatting>
  <conditionalFormatting sqref="E80:E81">
    <cfRule type="duplicateValues" dxfId="2224" priority="2447"/>
  </conditionalFormatting>
  <conditionalFormatting sqref="E80:E81">
    <cfRule type="duplicateValues" dxfId="2223" priority="2446"/>
  </conditionalFormatting>
  <conditionalFormatting sqref="E80:E81">
    <cfRule type="duplicateValues" dxfId="2222" priority="2445"/>
  </conditionalFormatting>
  <conditionalFormatting sqref="E80:E81">
    <cfRule type="duplicateValues" dxfId="2221" priority="2444"/>
  </conditionalFormatting>
  <conditionalFormatting sqref="E80:E81">
    <cfRule type="duplicateValues" dxfId="2220" priority="2443"/>
  </conditionalFormatting>
  <conditionalFormatting sqref="E80:E81">
    <cfRule type="duplicateValues" dxfId="2219" priority="2442"/>
  </conditionalFormatting>
  <conditionalFormatting sqref="E80:E81">
    <cfRule type="duplicateValues" dxfId="2218" priority="2441"/>
  </conditionalFormatting>
  <conditionalFormatting sqref="E80:E81">
    <cfRule type="duplicateValues" dxfId="2217" priority="2440"/>
  </conditionalFormatting>
  <conditionalFormatting sqref="E80:E81">
    <cfRule type="duplicateValues" dxfId="2216" priority="2439"/>
  </conditionalFormatting>
  <conditionalFormatting sqref="E80:E81">
    <cfRule type="duplicateValues" dxfId="2215" priority="2438"/>
  </conditionalFormatting>
  <conditionalFormatting sqref="E80:E81">
    <cfRule type="duplicateValues" dxfId="2214" priority="2437"/>
  </conditionalFormatting>
  <conditionalFormatting sqref="E80:E81">
    <cfRule type="duplicateValues" dxfId="2213" priority="2436"/>
  </conditionalFormatting>
  <conditionalFormatting sqref="E80:E81">
    <cfRule type="duplicateValues" dxfId="2212" priority="2435"/>
  </conditionalFormatting>
  <conditionalFormatting sqref="E80:E81">
    <cfRule type="duplicateValues" dxfId="2211" priority="2434"/>
  </conditionalFormatting>
  <conditionalFormatting sqref="E80:E81">
    <cfRule type="duplicateValues" dxfId="2210" priority="2433"/>
  </conditionalFormatting>
  <conditionalFormatting sqref="E80:E81">
    <cfRule type="duplicateValues" dxfId="2209" priority="2432"/>
  </conditionalFormatting>
  <conditionalFormatting sqref="E80:E81">
    <cfRule type="duplicateValues" dxfId="2208" priority="2431"/>
  </conditionalFormatting>
  <conditionalFormatting sqref="E80:E81">
    <cfRule type="duplicateValues" dxfId="2207" priority="2430"/>
  </conditionalFormatting>
  <conditionalFormatting sqref="E80:E81">
    <cfRule type="duplicateValues" dxfId="2206" priority="2429"/>
  </conditionalFormatting>
  <conditionalFormatting sqref="E80:E81">
    <cfRule type="duplicateValues" dxfId="2205" priority="2428"/>
  </conditionalFormatting>
  <conditionalFormatting sqref="E80:E81">
    <cfRule type="duplicateValues" dxfId="2204" priority="2427"/>
  </conditionalFormatting>
  <conditionalFormatting sqref="E80:E81">
    <cfRule type="duplicateValues" dxfId="2203" priority="2426"/>
  </conditionalFormatting>
  <conditionalFormatting sqref="E80:E81">
    <cfRule type="duplicateValues" dxfId="2202" priority="2425"/>
  </conditionalFormatting>
  <conditionalFormatting sqref="E80:E81">
    <cfRule type="duplicateValues" dxfId="2201" priority="2424"/>
  </conditionalFormatting>
  <conditionalFormatting sqref="E80:E81">
    <cfRule type="duplicateValues" dxfId="2200" priority="2423"/>
  </conditionalFormatting>
  <conditionalFormatting sqref="E80:E81">
    <cfRule type="duplicateValues" dxfId="2199" priority="2422"/>
  </conditionalFormatting>
  <conditionalFormatting sqref="E80:E81">
    <cfRule type="duplicateValues" dxfId="2198" priority="2421"/>
  </conditionalFormatting>
  <conditionalFormatting sqref="E80:E81">
    <cfRule type="duplicateValues" dxfId="2197" priority="2420"/>
  </conditionalFormatting>
  <conditionalFormatting sqref="E80:E81">
    <cfRule type="duplicateValues" dxfId="2196" priority="2419"/>
  </conditionalFormatting>
  <conditionalFormatting sqref="E80:E81">
    <cfRule type="duplicateValues" dxfId="2195" priority="2418"/>
  </conditionalFormatting>
  <conditionalFormatting sqref="E80:E81">
    <cfRule type="duplicateValues" dxfId="2194" priority="2417"/>
  </conditionalFormatting>
  <conditionalFormatting sqref="E80:E81">
    <cfRule type="duplicateValues" dxfId="2193" priority="2416"/>
  </conditionalFormatting>
  <conditionalFormatting sqref="E80:E81">
    <cfRule type="duplicateValues" dxfId="2192" priority="2415"/>
  </conditionalFormatting>
  <conditionalFormatting sqref="E80:E81">
    <cfRule type="duplicateValues" dxfId="2191" priority="2414"/>
  </conditionalFormatting>
  <conditionalFormatting sqref="E80:E81">
    <cfRule type="duplicateValues" dxfId="2190" priority="2413"/>
  </conditionalFormatting>
  <conditionalFormatting sqref="E80:E81">
    <cfRule type="duplicateValues" dxfId="2189" priority="2412"/>
  </conditionalFormatting>
  <conditionalFormatting sqref="E80:E81">
    <cfRule type="duplicateValues" dxfId="2188" priority="2411"/>
  </conditionalFormatting>
  <conditionalFormatting sqref="E80:E81">
    <cfRule type="duplicateValues" dxfId="2187" priority="2410"/>
  </conditionalFormatting>
  <conditionalFormatting sqref="E80:E81">
    <cfRule type="duplicateValues" dxfId="2186" priority="2409"/>
  </conditionalFormatting>
  <conditionalFormatting sqref="E80:E81">
    <cfRule type="duplicateValues" dxfId="2185" priority="2408"/>
  </conditionalFormatting>
  <conditionalFormatting sqref="E80:E81">
    <cfRule type="duplicateValues" dxfId="2184" priority="2407"/>
  </conditionalFormatting>
  <conditionalFormatting sqref="E80:E81">
    <cfRule type="duplicateValues" dxfId="2183" priority="2406"/>
  </conditionalFormatting>
  <conditionalFormatting sqref="E80:E81">
    <cfRule type="duplicateValues" dxfId="2182" priority="2405"/>
  </conditionalFormatting>
  <conditionalFormatting sqref="E80:E81">
    <cfRule type="duplicateValues" dxfId="2181" priority="2404"/>
  </conditionalFormatting>
  <conditionalFormatting sqref="E80:E81">
    <cfRule type="duplicateValues" dxfId="2180" priority="2403"/>
  </conditionalFormatting>
  <conditionalFormatting sqref="E80:E81">
    <cfRule type="duplicateValues" dxfId="2179" priority="2402"/>
  </conditionalFormatting>
  <conditionalFormatting sqref="E81">
    <cfRule type="duplicateValues" dxfId="2178" priority="2401"/>
  </conditionalFormatting>
  <conditionalFormatting sqref="E81">
    <cfRule type="duplicateValues" dxfId="2177" priority="2400"/>
  </conditionalFormatting>
  <conditionalFormatting sqref="E81">
    <cfRule type="duplicateValues" dxfId="2176" priority="2399"/>
  </conditionalFormatting>
  <conditionalFormatting sqref="E81">
    <cfRule type="duplicateValues" dxfId="2175" priority="2398"/>
  </conditionalFormatting>
  <conditionalFormatting sqref="E81">
    <cfRule type="duplicateValues" dxfId="2174" priority="2397"/>
  </conditionalFormatting>
  <conditionalFormatting sqref="E81">
    <cfRule type="duplicateValues" dxfId="2173" priority="2396"/>
  </conditionalFormatting>
  <conditionalFormatting sqref="E81">
    <cfRule type="duplicateValues" dxfId="2172" priority="2395"/>
  </conditionalFormatting>
  <conditionalFormatting sqref="E81">
    <cfRule type="duplicateValues" dxfId="2171" priority="2394"/>
  </conditionalFormatting>
  <conditionalFormatting sqref="E81">
    <cfRule type="duplicateValues" dxfId="2170" priority="2393"/>
  </conditionalFormatting>
  <conditionalFormatting sqref="E81">
    <cfRule type="duplicateValues" dxfId="2169" priority="2392"/>
  </conditionalFormatting>
  <conditionalFormatting sqref="E81">
    <cfRule type="duplicateValues" dxfId="2168" priority="2391"/>
  </conditionalFormatting>
  <conditionalFormatting sqref="E81">
    <cfRule type="duplicateValues" dxfId="2167" priority="2390"/>
  </conditionalFormatting>
  <conditionalFormatting sqref="E81">
    <cfRule type="duplicateValues" dxfId="2166" priority="2389"/>
  </conditionalFormatting>
  <conditionalFormatting sqref="E81">
    <cfRule type="duplicateValues" dxfId="2165" priority="2388"/>
  </conditionalFormatting>
  <conditionalFormatting sqref="E81">
    <cfRule type="duplicateValues" dxfId="2164" priority="2387"/>
  </conditionalFormatting>
  <conditionalFormatting sqref="E81">
    <cfRule type="duplicateValues" dxfId="2163" priority="2386"/>
  </conditionalFormatting>
  <conditionalFormatting sqref="E81">
    <cfRule type="duplicateValues" dxfId="2162" priority="2385"/>
  </conditionalFormatting>
  <conditionalFormatting sqref="E81">
    <cfRule type="duplicateValues" dxfId="2161" priority="2384"/>
  </conditionalFormatting>
  <conditionalFormatting sqref="E81">
    <cfRule type="duplicateValues" dxfId="2160" priority="2383"/>
  </conditionalFormatting>
  <conditionalFormatting sqref="E81">
    <cfRule type="duplicateValues" dxfId="2159" priority="2382"/>
  </conditionalFormatting>
  <conditionalFormatting sqref="E81">
    <cfRule type="duplicateValues" dxfId="2158" priority="2381"/>
  </conditionalFormatting>
  <conditionalFormatting sqref="E81">
    <cfRule type="duplicateValues" dxfId="2157" priority="2380"/>
  </conditionalFormatting>
  <conditionalFormatting sqref="E81">
    <cfRule type="duplicateValues" dxfId="2156" priority="2379"/>
  </conditionalFormatting>
  <conditionalFormatting sqref="E81">
    <cfRule type="duplicateValues" dxfId="2155" priority="2378"/>
  </conditionalFormatting>
  <conditionalFormatting sqref="E81">
    <cfRule type="duplicateValues" dxfId="2154" priority="2377"/>
  </conditionalFormatting>
  <conditionalFormatting sqref="E81">
    <cfRule type="duplicateValues" dxfId="2153" priority="2376"/>
  </conditionalFormatting>
  <conditionalFormatting sqref="E81">
    <cfRule type="duplicateValues" dxfId="2152" priority="2375"/>
  </conditionalFormatting>
  <conditionalFormatting sqref="E81">
    <cfRule type="duplicateValues" dxfId="2151" priority="2374"/>
  </conditionalFormatting>
  <conditionalFormatting sqref="E81">
    <cfRule type="duplicateValues" dxfId="2150" priority="2373"/>
  </conditionalFormatting>
  <conditionalFormatting sqref="E81">
    <cfRule type="duplicateValues" dxfId="2149" priority="2372"/>
  </conditionalFormatting>
  <conditionalFormatting sqref="E81">
    <cfRule type="duplicateValues" dxfId="2148" priority="2371"/>
  </conditionalFormatting>
  <conditionalFormatting sqref="E81">
    <cfRule type="duplicateValues" dxfId="2147" priority="2370"/>
  </conditionalFormatting>
  <conditionalFormatting sqref="E81">
    <cfRule type="duplicateValues" dxfId="2146" priority="2369"/>
  </conditionalFormatting>
  <conditionalFormatting sqref="E81">
    <cfRule type="duplicateValues" dxfId="2145" priority="2368"/>
  </conditionalFormatting>
  <conditionalFormatting sqref="E81">
    <cfRule type="duplicateValues" dxfId="2144" priority="2367"/>
  </conditionalFormatting>
  <conditionalFormatting sqref="E81">
    <cfRule type="duplicateValues" dxfId="2143" priority="2366"/>
  </conditionalFormatting>
  <conditionalFormatting sqref="E81">
    <cfRule type="duplicateValues" dxfId="2142" priority="2365"/>
  </conditionalFormatting>
  <conditionalFormatting sqref="E81">
    <cfRule type="duplicateValues" dxfId="2141" priority="2364"/>
  </conditionalFormatting>
  <conditionalFormatting sqref="E81">
    <cfRule type="duplicateValues" dxfId="2140" priority="2363"/>
  </conditionalFormatting>
  <conditionalFormatting sqref="E81">
    <cfRule type="duplicateValues" dxfId="2139" priority="2362"/>
  </conditionalFormatting>
  <conditionalFormatting sqref="E81">
    <cfRule type="duplicateValues" dxfId="2138" priority="2361"/>
  </conditionalFormatting>
  <conditionalFormatting sqref="E81">
    <cfRule type="duplicateValues" dxfId="2137" priority="2360"/>
  </conditionalFormatting>
  <conditionalFormatting sqref="E81">
    <cfRule type="duplicateValues" dxfId="2136" priority="2359"/>
  </conditionalFormatting>
  <conditionalFormatting sqref="E81">
    <cfRule type="duplicateValues" dxfId="2135" priority="2358"/>
  </conditionalFormatting>
  <conditionalFormatting sqref="E81">
    <cfRule type="duplicateValues" dxfId="2134" priority="2357"/>
  </conditionalFormatting>
  <conditionalFormatting sqref="E81">
    <cfRule type="duplicateValues" dxfId="2133" priority="2356"/>
  </conditionalFormatting>
  <conditionalFormatting sqref="E81">
    <cfRule type="duplicateValues" dxfId="2132" priority="2355"/>
  </conditionalFormatting>
  <conditionalFormatting sqref="E81">
    <cfRule type="duplicateValues" dxfId="2131" priority="2354"/>
  </conditionalFormatting>
  <conditionalFormatting sqref="E81">
    <cfRule type="duplicateValues" dxfId="2130" priority="2353"/>
  </conditionalFormatting>
  <conditionalFormatting sqref="E81">
    <cfRule type="duplicateValues" dxfId="2129" priority="2352"/>
  </conditionalFormatting>
  <conditionalFormatting sqref="E81">
    <cfRule type="duplicateValues" dxfId="2128" priority="2351"/>
  </conditionalFormatting>
  <conditionalFormatting sqref="E81">
    <cfRule type="duplicateValues" dxfId="2127" priority="2350"/>
  </conditionalFormatting>
  <conditionalFormatting sqref="E81">
    <cfRule type="duplicateValues" dxfId="2126" priority="2349"/>
  </conditionalFormatting>
  <conditionalFormatting sqref="E81">
    <cfRule type="duplicateValues" dxfId="2125" priority="2348"/>
  </conditionalFormatting>
  <conditionalFormatting sqref="E81">
    <cfRule type="duplicateValues" dxfId="2124" priority="2347"/>
  </conditionalFormatting>
  <conditionalFormatting sqref="E81">
    <cfRule type="duplicateValues" dxfId="2123" priority="2346"/>
  </conditionalFormatting>
  <conditionalFormatting sqref="E81">
    <cfRule type="duplicateValues" dxfId="2122" priority="2345"/>
  </conditionalFormatting>
  <conditionalFormatting sqref="E81">
    <cfRule type="duplicateValues" dxfId="2121" priority="2344"/>
  </conditionalFormatting>
  <conditionalFormatting sqref="E81">
    <cfRule type="duplicateValues" dxfId="2120" priority="2343"/>
  </conditionalFormatting>
  <conditionalFormatting sqref="E81">
    <cfRule type="duplicateValues" dxfId="2119" priority="2342"/>
  </conditionalFormatting>
  <conditionalFormatting sqref="E81">
    <cfRule type="duplicateValues" dxfId="2118" priority="2341"/>
  </conditionalFormatting>
  <conditionalFormatting sqref="E81">
    <cfRule type="duplicateValues" dxfId="2117" priority="2340"/>
  </conditionalFormatting>
  <conditionalFormatting sqref="E81">
    <cfRule type="duplicateValues" dxfId="2116" priority="2339"/>
  </conditionalFormatting>
  <conditionalFormatting sqref="E81">
    <cfRule type="duplicateValues" dxfId="2115" priority="2338"/>
  </conditionalFormatting>
  <conditionalFormatting sqref="E81">
    <cfRule type="duplicateValues" dxfId="2114" priority="2337"/>
  </conditionalFormatting>
  <conditionalFormatting sqref="E81">
    <cfRule type="duplicateValues" dxfId="2113" priority="2336"/>
  </conditionalFormatting>
  <conditionalFormatting sqref="E81">
    <cfRule type="duplicateValues" dxfId="2112" priority="2335"/>
  </conditionalFormatting>
  <conditionalFormatting sqref="E81">
    <cfRule type="duplicateValues" dxfId="2111" priority="2334"/>
  </conditionalFormatting>
  <conditionalFormatting sqref="E81">
    <cfRule type="duplicateValues" dxfId="2110" priority="2333"/>
  </conditionalFormatting>
  <conditionalFormatting sqref="E81">
    <cfRule type="duplicateValues" dxfId="2109" priority="2332"/>
  </conditionalFormatting>
  <conditionalFormatting sqref="E81">
    <cfRule type="duplicateValues" dxfId="2108" priority="2331"/>
  </conditionalFormatting>
  <conditionalFormatting sqref="E81">
    <cfRule type="duplicateValues" dxfId="2107" priority="2330"/>
  </conditionalFormatting>
  <conditionalFormatting sqref="E81">
    <cfRule type="duplicateValues" dxfId="2106" priority="2329"/>
  </conditionalFormatting>
  <conditionalFormatting sqref="E81">
    <cfRule type="duplicateValues" dxfId="2105" priority="2328"/>
  </conditionalFormatting>
  <conditionalFormatting sqref="E81">
    <cfRule type="duplicateValues" dxfId="2104" priority="2327"/>
  </conditionalFormatting>
  <conditionalFormatting sqref="E81">
    <cfRule type="duplicateValues" dxfId="2103" priority="2326"/>
  </conditionalFormatting>
  <conditionalFormatting sqref="E81">
    <cfRule type="duplicateValues" dxfId="2102" priority="2325"/>
  </conditionalFormatting>
  <conditionalFormatting sqref="E81">
    <cfRule type="duplicateValues" dxfId="2101" priority="2324"/>
  </conditionalFormatting>
  <conditionalFormatting sqref="E81">
    <cfRule type="duplicateValues" dxfId="2100" priority="2323"/>
  </conditionalFormatting>
  <conditionalFormatting sqref="E81">
    <cfRule type="duplicateValues" dxfId="2099" priority="2322"/>
  </conditionalFormatting>
  <conditionalFormatting sqref="E81">
    <cfRule type="duplicateValues" dxfId="2098" priority="2321"/>
  </conditionalFormatting>
  <conditionalFormatting sqref="E81">
    <cfRule type="duplicateValues" dxfId="2097" priority="2320"/>
  </conditionalFormatting>
  <conditionalFormatting sqref="E81">
    <cfRule type="duplicateValues" dxfId="2096" priority="2319"/>
  </conditionalFormatting>
  <conditionalFormatting sqref="E81">
    <cfRule type="duplicateValues" dxfId="2095" priority="2318"/>
  </conditionalFormatting>
  <conditionalFormatting sqref="E81">
    <cfRule type="duplicateValues" dxfId="2094" priority="2317"/>
  </conditionalFormatting>
  <conditionalFormatting sqref="E81">
    <cfRule type="duplicateValues" dxfId="2093" priority="2316"/>
  </conditionalFormatting>
  <conditionalFormatting sqref="E81">
    <cfRule type="duplicateValues" dxfId="2092" priority="2315"/>
  </conditionalFormatting>
  <conditionalFormatting sqref="E81">
    <cfRule type="duplicateValues" dxfId="2091" priority="2314"/>
  </conditionalFormatting>
  <conditionalFormatting sqref="E81">
    <cfRule type="duplicateValues" dxfId="2090" priority="2313"/>
  </conditionalFormatting>
  <conditionalFormatting sqref="E81">
    <cfRule type="duplicateValues" dxfId="2089" priority="2312"/>
  </conditionalFormatting>
  <conditionalFormatting sqref="E81">
    <cfRule type="duplicateValues" dxfId="2088" priority="2311"/>
  </conditionalFormatting>
  <conditionalFormatting sqref="E81">
    <cfRule type="duplicateValues" dxfId="2087" priority="2310"/>
  </conditionalFormatting>
  <conditionalFormatting sqref="E81">
    <cfRule type="duplicateValues" dxfId="2086" priority="2309"/>
  </conditionalFormatting>
  <conditionalFormatting sqref="E81">
    <cfRule type="duplicateValues" dxfId="2085" priority="2308"/>
  </conditionalFormatting>
  <conditionalFormatting sqref="E81">
    <cfRule type="duplicateValues" dxfId="2084" priority="2307"/>
  </conditionalFormatting>
  <conditionalFormatting sqref="E81">
    <cfRule type="duplicateValues" dxfId="2083" priority="2306"/>
  </conditionalFormatting>
  <conditionalFormatting sqref="E81">
    <cfRule type="duplicateValues" dxfId="2082" priority="2305"/>
  </conditionalFormatting>
  <conditionalFormatting sqref="E81">
    <cfRule type="duplicateValues" dxfId="2081" priority="2304"/>
  </conditionalFormatting>
  <conditionalFormatting sqref="E81">
    <cfRule type="duplicateValues" dxfId="2080" priority="2303"/>
  </conditionalFormatting>
  <conditionalFormatting sqref="E81">
    <cfRule type="duplicateValues" dxfId="2079" priority="2302"/>
  </conditionalFormatting>
  <conditionalFormatting sqref="E81">
    <cfRule type="duplicateValues" dxfId="2078" priority="2301"/>
  </conditionalFormatting>
  <conditionalFormatting sqref="E81">
    <cfRule type="duplicateValues" dxfId="2077" priority="2300"/>
  </conditionalFormatting>
  <conditionalFormatting sqref="E81">
    <cfRule type="duplicateValues" dxfId="2076" priority="2299"/>
  </conditionalFormatting>
  <conditionalFormatting sqref="E81">
    <cfRule type="duplicateValues" dxfId="2075" priority="2298"/>
  </conditionalFormatting>
  <conditionalFormatting sqref="E81">
    <cfRule type="duplicateValues" dxfId="2074" priority="2297"/>
  </conditionalFormatting>
  <conditionalFormatting sqref="E81">
    <cfRule type="duplicateValues" dxfId="2073" priority="2296"/>
  </conditionalFormatting>
  <conditionalFormatting sqref="E81">
    <cfRule type="duplicateValues" dxfId="2072" priority="2295"/>
  </conditionalFormatting>
  <conditionalFormatting sqref="E81">
    <cfRule type="duplicateValues" dxfId="2071" priority="2294"/>
  </conditionalFormatting>
  <conditionalFormatting sqref="E81">
    <cfRule type="duplicateValues" dxfId="2070" priority="2293"/>
  </conditionalFormatting>
  <conditionalFormatting sqref="E81">
    <cfRule type="duplicateValues" dxfId="2069" priority="2292"/>
  </conditionalFormatting>
  <conditionalFormatting sqref="E81">
    <cfRule type="duplicateValues" dxfId="2068" priority="2291"/>
  </conditionalFormatting>
  <conditionalFormatting sqref="E81">
    <cfRule type="duplicateValues" dxfId="2067" priority="2290"/>
  </conditionalFormatting>
  <conditionalFormatting sqref="E81">
    <cfRule type="duplicateValues" dxfId="2066" priority="2289"/>
  </conditionalFormatting>
  <conditionalFormatting sqref="E81">
    <cfRule type="duplicateValues" dxfId="2065" priority="2288"/>
  </conditionalFormatting>
  <conditionalFormatting sqref="E81">
    <cfRule type="duplicateValues" dxfId="2064" priority="2287"/>
  </conditionalFormatting>
  <conditionalFormatting sqref="E81">
    <cfRule type="duplicateValues" dxfId="2063" priority="2286"/>
  </conditionalFormatting>
  <conditionalFormatting sqref="E81">
    <cfRule type="duplicateValues" dxfId="2062" priority="2285"/>
  </conditionalFormatting>
  <conditionalFormatting sqref="E81">
    <cfRule type="duplicateValues" dxfId="2061" priority="2284"/>
  </conditionalFormatting>
  <conditionalFormatting sqref="E81">
    <cfRule type="duplicateValues" dxfId="2060" priority="2283"/>
  </conditionalFormatting>
  <conditionalFormatting sqref="E81">
    <cfRule type="duplicateValues" dxfId="2059" priority="2282"/>
  </conditionalFormatting>
  <conditionalFormatting sqref="E81">
    <cfRule type="duplicateValues" dxfId="2058" priority="2281"/>
  </conditionalFormatting>
  <conditionalFormatting sqref="E81">
    <cfRule type="duplicateValues" dxfId="2057" priority="2280"/>
  </conditionalFormatting>
  <conditionalFormatting sqref="E81">
    <cfRule type="duplicateValues" dxfId="2056" priority="2279"/>
  </conditionalFormatting>
  <conditionalFormatting sqref="E81">
    <cfRule type="duplicateValues" dxfId="2055" priority="2278"/>
  </conditionalFormatting>
  <conditionalFormatting sqref="E81">
    <cfRule type="duplicateValues" dxfId="2054" priority="2277"/>
  </conditionalFormatting>
  <conditionalFormatting sqref="E81">
    <cfRule type="duplicateValues" dxfId="2053" priority="2276"/>
  </conditionalFormatting>
  <conditionalFormatting sqref="E81">
    <cfRule type="duplicateValues" dxfId="2052" priority="2275"/>
  </conditionalFormatting>
  <conditionalFormatting sqref="E81">
    <cfRule type="duplicateValues" dxfId="2051" priority="2274"/>
  </conditionalFormatting>
  <conditionalFormatting sqref="E81">
    <cfRule type="duplicateValues" dxfId="2050" priority="2273"/>
  </conditionalFormatting>
  <conditionalFormatting sqref="E81">
    <cfRule type="duplicateValues" dxfId="2049" priority="2272"/>
  </conditionalFormatting>
  <conditionalFormatting sqref="E81">
    <cfRule type="duplicateValues" dxfId="2048" priority="2271"/>
  </conditionalFormatting>
  <conditionalFormatting sqref="E81">
    <cfRule type="duplicateValues" dxfId="2047" priority="2270"/>
  </conditionalFormatting>
  <conditionalFormatting sqref="E81">
    <cfRule type="duplicateValues" dxfId="2046" priority="2269"/>
  </conditionalFormatting>
  <conditionalFormatting sqref="E81">
    <cfRule type="duplicateValues" dxfId="2045" priority="2268"/>
  </conditionalFormatting>
  <conditionalFormatting sqref="E81">
    <cfRule type="duplicateValues" dxfId="2044" priority="2267"/>
  </conditionalFormatting>
  <conditionalFormatting sqref="E81">
    <cfRule type="duplicateValues" dxfId="2043" priority="2266"/>
  </conditionalFormatting>
  <conditionalFormatting sqref="E81">
    <cfRule type="duplicateValues" dxfId="2042" priority="2265"/>
  </conditionalFormatting>
  <conditionalFormatting sqref="E81">
    <cfRule type="duplicateValues" dxfId="2041" priority="2264"/>
  </conditionalFormatting>
  <conditionalFormatting sqref="E81">
    <cfRule type="duplicateValues" dxfId="2040" priority="2263"/>
  </conditionalFormatting>
  <conditionalFormatting sqref="E81">
    <cfRule type="duplicateValues" dxfId="2039" priority="2262"/>
  </conditionalFormatting>
  <conditionalFormatting sqref="E81">
    <cfRule type="duplicateValues" dxfId="2038" priority="2261"/>
  </conditionalFormatting>
  <conditionalFormatting sqref="E81">
    <cfRule type="duplicateValues" dxfId="2037" priority="2260"/>
  </conditionalFormatting>
  <conditionalFormatting sqref="E81">
    <cfRule type="duplicateValues" dxfId="2036" priority="2259"/>
  </conditionalFormatting>
  <conditionalFormatting sqref="E81">
    <cfRule type="duplicateValues" dxfId="2035" priority="2258"/>
  </conditionalFormatting>
  <conditionalFormatting sqref="E81">
    <cfRule type="duplicateValues" dxfId="2034" priority="2257"/>
  </conditionalFormatting>
  <conditionalFormatting sqref="E81">
    <cfRule type="duplicateValues" dxfId="2033" priority="2256"/>
  </conditionalFormatting>
  <conditionalFormatting sqref="E81">
    <cfRule type="duplicateValues" dxfId="2032" priority="2255"/>
  </conditionalFormatting>
  <conditionalFormatting sqref="E81">
    <cfRule type="duplicateValues" dxfId="2031" priority="2254"/>
  </conditionalFormatting>
  <conditionalFormatting sqref="E81">
    <cfRule type="duplicateValues" dxfId="2030" priority="2253"/>
  </conditionalFormatting>
  <conditionalFormatting sqref="E81">
    <cfRule type="duplicateValues" dxfId="2029" priority="2252"/>
  </conditionalFormatting>
  <conditionalFormatting sqref="E81">
    <cfRule type="duplicateValues" dxfId="2028" priority="2251"/>
  </conditionalFormatting>
  <conditionalFormatting sqref="E81">
    <cfRule type="duplicateValues" dxfId="2027" priority="2250"/>
  </conditionalFormatting>
  <conditionalFormatting sqref="E81">
    <cfRule type="duplicateValues" dxfId="2026" priority="2249"/>
  </conditionalFormatting>
  <conditionalFormatting sqref="E81">
    <cfRule type="duplicateValues" dxfId="2025" priority="2248"/>
  </conditionalFormatting>
  <conditionalFormatting sqref="E81">
    <cfRule type="duplicateValues" dxfId="2024" priority="2247"/>
  </conditionalFormatting>
  <conditionalFormatting sqref="E81">
    <cfRule type="duplicateValues" dxfId="2023" priority="2246"/>
  </conditionalFormatting>
  <conditionalFormatting sqref="E81">
    <cfRule type="duplicateValues" dxfId="2022" priority="2245"/>
  </conditionalFormatting>
  <conditionalFormatting sqref="E81">
    <cfRule type="duplicateValues" dxfId="2021" priority="2244"/>
  </conditionalFormatting>
  <conditionalFormatting sqref="E81">
    <cfRule type="duplicateValues" dxfId="2020" priority="2243"/>
  </conditionalFormatting>
  <conditionalFormatting sqref="E81">
    <cfRule type="duplicateValues" dxfId="2019" priority="2242"/>
  </conditionalFormatting>
  <conditionalFormatting sqref="E81">
    <cfRule type="duplicateValues" dxfId="2018" priority="2241"/>
  </conditionalFormatting>
  <conditionalFormatting sqref="E81">
    <cfRule type="duplicateValues" dxfId="2017" priority="2240"/>
  </conditionalFormatting>
  <conditionalFormatting sqref="E81">
    <cfRule type="duplicateValues" dxfId="2016" priority="2239"/>
  </conditionalFormatting>
  <conditionalFormatting sqref="E81">
    <cfRule type="duplicateValues" dxfId="2015" priority="2238"/>
  </conditionalFormatting>
  <conditionalFormatting sqref="E81">
    <cfRule type="duplicateValues" dxfId="2014" priority="2237"/>
  </conditionalFormatting>
  <conditionalFormatting sqref="E81">
    <cfRule type="duplicateValues" dxfId="2013" priority="2236"/>
  </conditionalFormatting>
  <conditionalFormatting sqref="E81">
    <cfRule type="duplicateValues" dxfId="2012" priority="2235"/>
  </conditionalFormatting>
  <conditionalFormatting sqref="E81">
    <cfRule type="duplicateValues" dxfId="2011" priority="2234"/>
  </conditionalFormatting>
  <conditionalFormatting sqref="E81">
    <cfRule type="duplicateValues" dxfId="2010" priority="2233"/>
  </conditionalFormatting>
  <conditionalFormatting sqref="E81">
    <cfRule type="duplicateValues" dxfId="2009" priority="2232"/>
  </conditionalFormatting>
  <conditionalFormatting sqref="E81">
    <cfRule type="duplicateValues" dxfId="2008" priority="2231"/>
  </conditionalFormatting>
  <conditionalFormatting sqref="E81">
    <cfRule type="duplicateValues" dxfId="2007" priority="2230"/>
  </conditionalFormatting>
  <conditionalFormatting sqref="E81">
    <cfRule type="duplicateValues" dxfId="2006" priority="2229"/>
  </conditionalFormatting>
  <conditionalFormatting sqref="E81">
    <cfRule type="duplicateValues" dxfId="2005" priority="2228"/>
  </conditionalFormatting>
  <conditionalFormatting sqref="E81">
    <cfRule type="duplicateValues" dxfId="2004" priority="2227"/>
  </conditionalFormatting>
  <conditionalFormatting sqref="E81">
    <cfRule type="duplicateValues" dxfId="2003" priority="2226"/>
  </conditionalFormatting>
  <conditionalFormatting sqref="E81">
    <cfRule type="duplicateValues" dxfId="2002" priority="2225"/>
  </conditionalFormatting>
  <conditionalFormatting sqref="E81">
    <cfRule type="duplicateValues" dxfId="2001" priority="2224"/>
  </conditionalFormatting>
  <conditionalFormatting sqref="E81">
    <cfRule type="duplicateValues" dxfId="2000" priority="2223"/>
  </conditionalFormatting>
  <conditionalFormatting sqref="E81">
    <cfRule type="duplicateValues" dxfId="1999" priority="2222"/>
  </conditionalFormatting>
  <conditionalFormatting sqref="E81">
    <cfRule type="duplicateValues" dxfId="1998" priority="2221"/>
  </conditionalFormatting>
  <conditionalFormatting sqref="E81">
    <cfRule type="duplicateValues" dxfId="1997" priority="2220"/>
  </conditionalFormatting>
  <conditionalFormatting sqref="E81">
    <cfRule type="duplicateValues" dxfId="1996" priority="2219"/>
  </conditionalFormatting>
  <conditionalFormatting sqref="E81">
    <cfRule type="duplicateValues" dxfId="1995" priority="2218"/>
  </conditionalFormatting>
  <conditionalFormatting sqref="E81">
    <cfRule type="duplicateValues" dxfId="1994" priority="2217"/>
  </conditionalFormatting>
  <conditionalFormatting sqref="E81">
    <cfRule type="duplicateValues" dxfId="1993" priority="2216"/>
  </conditionalFormatting>
  <conditionalFormatting sqref="E81">
    <cfRule type="duplicateValues" dxfId="1992" priority="2215"/>
  </conditionalFormatting>
  <conditionalFormatting sqref="E81">
    <cfRule type="duplicateValues" dxfId="1991" priority="2214"/>
  </conditionalFormatting>
  <conditionalFormatting sqref="E81">
    <cfRule type="duplicateValues" dxfId="1990" priority="2213"/>
  </conditionalFormatting>
  <conditionalFormatting sqref="E81">
    <cfRule type="duplicateValues" dxfId="1989" priority="2212"/>
  </conditionalFormatting>
  <conditionalFormatting sqref="E81">
    <cfRule type="duplicateValues" dxfId="1988" priority="2211"/>
  </conditionalFormatting>
  <conditionalFormatting sqref="E81">
    <cfRule type="duplicateValues" dxfId="1987" priority="2210"/>
  </conditionalFormatting>
  <conditionalFormatting sqref="E81">
    <cfRule type="duplicateValues" dxfId="1986" priority="2209"/>
  </conditionalFormatting>
  <conditionalFormatting sqref="E81">
    <cfRule type="duplicateValues" dxfId="1985" priority="2208"/>
  </conditionalFormatting>
  <conditionalFormatting sqref="E81">
    <cfRule type="duplicateValues" dxfId="1984" priority="2207"/>
  </conditionalFormatting>
  <conditionalFormatting sqref="E81">
    <cfRule type="duplicateValues" dxfId="1983" priority="2206"/>
  </conditionalFormatting>
  <conditionalFormatting sqref="E81">
    <cfRule type="duplicateValues" dxfId="1982" priority="2205"/>
  </conditionalFormatting>
  <conditionalFormatting sqref="E81">
    <cfRule type="duplicateValues" dxfId="1981" priority="2204"/>
  </conditionalFormatting>
  <conditionalFormatting sqref="E81">
    <cfRule type="duplicateValues" dxfId="1980" priority="2203"/>
  </conditionalFormatting>
  <conditionalFormatting sqref="E81">
    <cfRule type="duplicateValues" dxfId="1979" priority="2202"/>
  </conditionalFormatting>
  <conditionalFormatting sqref="E81">
    <cfRule type="duplicateValues" dxfId="1978" priority="2201"/>
  </conditionalFormatting>
  <conditionalFormatting sqref="E81">
    <cfRule type="duplicateValues" dxfId="1977" priority="2200"/>
  </conditionalFormatting>
  <conditionalFormatting sqref="E81">
    <cfRule type="duplicateValues" dxfId="1976" priority="2199"/>
  </conditionalFormatting>
  <conditionalFormatting sqref="E81">
    <cfRule type="duplicateValues" dxfId="1975" priority="2198"/>
  </conditionalFormatting>
  <conditionalFormatting sqref="E81">
    <cfRule type="duplicateValues" dxfId="1974" priority="2197"/>
  </conditionalFormatting>
  <conditionalFormatting sqref="E81">
    <cfRule type="duplicateValues" dxfId="1973" priority="2196"/>
  </conditionalFormatting>
  <conditionalFormatting sqref="E81">
    <cfRule type="duplicateValues" dxfId="1972" priority="2195"/>
  </conditionalFormatting>
  <conditionalFormatting sqref="E81">
    <cfRule type="duplicateValues" dxfId="1971" priority="2194"/>
  </conditionalFormatting>
  <conditionalFormatting sqref="E81">
    <cfRule type="duplicateValues" dxfId="1970" priority="2193"/>
  </conditionalFormatting>
  <conditionalFormatting sqref="E81">
    <cfRule type="duplicateValues" dxfId="1969" priority="2192"/>
  </conditionalFormatting>
  <conditionalFormatting sqref="E81">
    <cfRule type="duplicateValues" dxfId="1968" priority="2191"/>
  </conditionalFormatting>
  <conditionalFormatting sqref="E81">
    <cfRule type="duplicateValues" dxfId="1967" priority="2190"/>
  </conditionalFormatting>
  <conditionalFormatting sqref="E81">
    <cfRule type="duplicateValues" dxfId="1966" priority="2189"/>
  </conditionalFormatting>
  <conditionalFormatting sqref="E81">
    <cfRule type="duplicateValues" dxfId="1965" priority="2188"/>
  </conditionalFormatting>
  <conditionalFormatting sqref="E81">
    <cfRule type="duplicateValues" dxfId="1964" priority="2187"/>
  </conditionalFormatting>
  <conditionalFormatting sqref="E81">
    <cfRule type="duplicateValues" dxfId="1963" priority="2186"/>
  </conditionalFormatting>
  <conditionalFormatting sqref="E81">
    <cfRule type="duplicateValues" dxfId="1962" priority="2185"/>
  </conditionalFormatting>
  <conditionalFormatting sqref="E81">
    <cfRule type="duplicateValues" dxfId="1961" priority="2184"/>
  </conditionalFormatting>
  <conditionalFormatting sqref="E81">
    <cfRule type="duplicateValues" dxfId="1960" priority="2183"/>
  </conditionalFormatting>
  <conditionalFormatting sqref="E81">
    <cfRule type="duplicateValues" dxfId="1959" priority="2182"/>
  </conditionalFormatting>
  <conditionalFormatting sqref="E81">
    <cfRule type="duplicateValues" dxfId="1958" priority="2181"/>
  </conditionalFormatting>
  <conditionalFormatting sqref="E81">
    <cfRule type="duplicateValues" dxfId="1957" priority="2180"/>
  </conditionalFormatting>
  <conditionalFormatting sqref="E81">
    <cfRule type="duplicateValues" dxfId="1956" priority="2179"/>
  </conditionalFormatting>
  <conditionalFormatting sqref="E81">
    <cfRule type="duplicateValues" dxfId="1955" priority="2178"/>
  </conditionalFormatting>
  <conditionalFormatting sqref="E81">
    <cfRule type="duplicateValues" dxfId="1954" priority="2177"/>
  </conditionalFormatting>
  <conditionalFormatting sqref="E81">
    <cfRule type="duplicateValues" dxfId="1953" priority="2176"/>
  </conditionalFormatting>
  <conditionalFormatting sqref="E81">
    <cfRule type="duplicateValues" dxfId="1952" priority="2175"/>
  </conditionalFormatting>
  <conditionalFormatting sqref="E81">
    <cfRule type="duplicateValues" dxfId="1951" priority="2174"/>
  </conditionalFormatting>
  <conditionalFormatting sqref="E81">
    <cfRule type="duplicateValues" dxfId="1950" priority="2173"/>
  </conditionalFormatting>
  <conditionalFormatting sqref="E81">
    <cfRule type="duplicateValues" dxfId="1949" priority="2172"/>
  </conditionalFormatting>
  <conditionalFormatting sqref="E81">
    <cfRule type="duplicateValues" dxfId="1948" priority="2171"/>
  </conditionalFormatting>
  <conditionalFormatting sqref="E81">
    <cfRule type="duplicateValues" dxfId="1947" priority="2170"/>
  </conditionalFormatting>
  <conditionalFormatting sqref="E81">
    <cfRule type="duplicateValues" dxfId="1946" priority="2169"/>
  </conditionalFormatting>
  <conditionalFormatting sqref="E81">
    <cfRule type="duplicateValues" dxfId="1945" priority="2168"/>
  </conditionalFormatting>
  <conditionalFormatting sqref="E81">
    <cfRule type="duplicateValues" dxfId="1944" priority="2167"/>
  </conditionalFormatting>
  <conditionalFormatting sqref="E81">
    <cfRule type="duplicateValues" dxfId="1943" priority="2166"/>
  </conditionalFormatting>
  <conditionalFormatting sqref="E81">
    <cfRule type="duplicateValues" dxfId="1942" priority="2165"/>
  </conditionalFormatting>
  <conditionalFormatting sqref="E81">
    <cfRule type="duplicateValues" dxfId="1941" priority="2164"/>
  </conditionalFormatting>
  <conditionalFormatting sqref="E81">
    <cfRule type="duplicateValues" dxfId="1940" priority="2163"/>
  </conditionalFormatting>
  <conditionalFormatting sqref="E81">
    <cfRule type="duplicateValues" dxfId="1939" priority="2162"/>
  </conditionalFormatting>
  <conditionalFormatting sqref="E81">
    <cfRule type="duplicateValues" dxfId="1938" priority="2161"/>
  </conditionalFormatting>
  <conditionalFormatting sqref="E81">
    <cfRule type="duplicateValues" dxfId="1937" priority="2160"/>
  </conditionalFormatting>
  <conditionalFormatting sqref="E81">
    <cfRule type="duplicateValues" dxfId="1936" priority="2159"/>
  </conditionalFormatting>
  <conditionalFormatting sqref="E81">
    <cfRule type="duplicateValues" dxfId="1935" priority="2158"/>
  </conditionalFormatting>
  <conditionalFormatting sqref="E81">
    <cfRule type="duplicateValues" dxfId="1934" priority="2157"/>
  </conditionalFormatting>
  <conditionalFormatting sqref="E81">
    <cfRule type="duplicateValues" dxfId="1933" priority="2156"/>
  </conditionalFormatting>
  <conditionalFormatting sqref="E81">
    <cfRule type="duplicateValues" dxfId="1932" priority="2155"/>
  </conditionalFormatting>
  <conditionalFormatting sqref="E81">
    <cfRule type="duplicateValues" dxfId="1931" priority="2154"/>
  </conditionalFormatting>
  <conditionalFormatting sqref="E81">
    <cfRule type="duplicateValues" dxfId="1930" priority="2153"/>
  </conditionalFormatting>
  <conditionalFormatting sqref="E81">
    <cfRule type="duplicateValues" dxfId="1929" priority="2152"/>
  </conditionalFormatting>
  <conditionalFormatting sqref="E81">
    <cfRule type="duplicateValues" dxfId="1928" priority="2151"/>
  </conditionalFormatting>
  <conditionalFormatting sqref="E81">
    <cfRule type="duplicateValues" dxfId="1927" priority="2150"/>
  </conditionalFormatting>
  <conditionalFormatting sqref="E81">
    <cfRule type="duplicateValues" dxfId="1926" priority="2149"/>
  </conditionalFormatting>
  <conditionalFormatting sqref="E81">
    <cfRule type="duplicateValues" dxfId="1925" priority="2148"/>
  </conditionalFormatting>
  <conditionalFormatting sqref="E81">
    <cfRule type="duplicateValues" dxfId="1924" priority="2147"/>
  </conditionalFormatting>
  <conditionalFormatting sqref="E81">
    <cfRule type="duplicateValues" dxfId="1923" priority="2146"/>
  </conditionalFormatting>
  <conditionalFormatting sqref="E81">
    <cfRule type="duplicateValues" dxfId="1922" priority="2145"/>
  </conditionalFormatting>
  <conditionalFormatting sqref="E81">
    <cfRule type="duplicateValues" dxfId="1921" priority="2144"/>
  </conditionalFormatting>
  <conditionalFormatting sqref="E81">
    <cfRule type="duplicateValues" dxfId="1920" priority="2143"/>
  </conditionalFormatting>
  <conditionalFormatting sqref="E81">
    <cfRule type="duplicateValues" dxfId="1919" priority="2142"/>
  </conditionalFormatting>
  <conditionalFormatting sqref="E81">
    <cfRule type="duplicateValues" dxfId="1918" priority="2141"/>
  </conditionalFormatting>
  <conditionalFormatting sqref="E81">
    <cfRule type="duplicateValues" dxfId="1917" priority="2140"/>
  </conditionalFormatting>
  <conditionalFormatting sqref="E81">
    <cfRule type="duplicateValues" dxfId="1916" priority="2139"/>
  </conditionalFormatting>
  <conditionalFormatting sqref="E81">
    <cfRule type="duplicateValues" dxfId="1915" priority="2138"/>
  </conditionalFormatting>
  <conditionalFormatting sqref="E81">
    <cfRule type="duplicateValues" dxfId="1914" priority="2137"/>
  </conditionalFormatting>
  <conditionalFormatting sqref="E81">
    <cfRule type="duplicateValues" dxfId="1913" priority="2136"/>
  </conditionalFormatting>
  <conditionalFormatting sqref="E81">
    <cfRule type="duplicateValues" dxfId="1912" priority="2135"/>
  </conditionalFormatting>
  <conditionalFormatting sqref="E81">
    <cfRule type="duplicateValues" dxfId="1911" priority="2134"/>
  </conditionalFormatting>
  <conditionalFormatting sqref="E81">
    <cfRule type="duplicateValues" dxfId="1910" priority="2133"/>
  </conditionalFormatting>
  <conditionalFormatting sqref="E81">
    <cfRule type="duplicateValues" dxfId="1909" priority="2132"/>
  </conditionalFormatting>
  <conditionalFormatting sqref="E81">
    <cfRule type="duplicateValues" dxfId="1908" priority="2131"/>
  </conditionalFormatting>
  <conditionalFormatting sqref="E81">
    <cfRule type="duplicateValues" dxfId="1907" priority="2130"/>
  </conditionalFormatting>
  <conditionalFormatting sqref="E81">
    <cfRule type="duplicateValues" dxfId="1906" priority="2129"/>
  </conditionalFormatting>
  <conditionalFormatting sqref="E81">
    <cfRule type="duplicateValues" dxfId="1905" priority="2128"/>
  </conditionalFormatting>
  <conditionalFormatting sqref="E81">
    <cfRule type="duplicateValues" dxfId="1904" priority="2127"/>
  </conditionalFormatting>
  <conditionalFormatting sqref="E81">
    <cfRule type="duplicateValues" dxfId="1903" priority="2126"/>
  </conditionalFormatting>
  <conditionalFormatting sqref="E81">
    <cfRule type="duplicateValues" dxfId="1902" priority="2125"/>
  </conditionalFormatting>
  <conditionalFormatting sqref="E81">
    <cfRule type="duplicateValues" dxfId="1901" priority="2124"/>
  </conditionalFormatting>
  <conditionalFormatting sqref="E81">
    <cfRule type="duplicateValues" dxfId="1900" priority="2123"/>
  </conditionalFormatting>
  <conditionalFormatting sqref="E81">
    <cfRule type="duplicateValues" dxfId="1899" priority="2122"/>
  </conditionalFormatting>
  <conditionalFormatting sqref="E81">
    <cfRule type="duplicateValues" dxfId="1898" priority="2121"/>
  </conditionalFormatting>
  <conditionalFormatting sqref="E81">
    <cfRule type="duplicateValues" dxfId="1897" priority="2120"/>
  </conditionalFormatting>
  <conditionalFormatting sqref="E81">
    <cfRule type="duplicateValues" dxfId="1896" priority="2119"/>
  </conditionalFormatting>
  <conditionalFormatting sqref="E81">
    <cfRule type="duplicateValues" dxfId="1895" priority="2118"/>
  </conditionalFormatting>
  <conditionalFormatting sqref="E81">
    <cfRule type="duplicateValues" dxfId="1894" priority="2117"/>
  </conditionalFormatting>
  <conditionalFormatting sqref="E81">
    <cfRule type="duplicateValues" dxfId="1893" priority="2116"/>
  </conditionalFormatting>
  <conditionalFormatting sqref="E81">
    <cfRule type="duplicateValues" dxfId="1892" priority="2115"/>
  </conditionalFormatting>
  <conditionalFormatting sqref="E81">
    <cfRule type="duplicateValues" dxfId="1891" priority="2114"/>
  </conditionalFormatting>
  <conditionalFormatting sqref="E81">
    <cfRule type="duplicateValues" dxfId="1890" priority="2113"/>
  </conditionalFormatting>
  <conditionalFormatting sqref="E81">
    <cfRule type="duplicateValues" dxfId="1889" priority="2112"/>
  </conditionalFormatting>
  <conditionalFormatting sqref="E81">
    <cfRule type="duplicateValues" dxfId="1888" priority="2111"/>
  </conditionalFormatting>
  <conditionalFormatting sqref="E81">
    <cfRule type="duplicateValues" dxfId="1887" priority="2110"/>
  </conditionalFormatting>
  <conditionalFormatting sqref="E81">
    <cfRule type="duplicateValues" dxfId="1886" priority="2109"/>
  </conditionalFormatting>
  <conditionalFormatting sqref="E81">
    <cfRule type="duplicateValues" dxfId="1885" priority="2108"/>
  </conditionalFormatting>
  <conditionalFormatting sqref="E81">
    <cfRule type="duplicateValues" dxfId="1884" priority="2107"/>
  </conditionalFormatting>
  <conditionalFormatting sqref="E81">
    <cfRule type="duplicateValues" dxfId="1883" priority="2106"/>
  </conditionalFormatting>
  <conditionalFormatting sqref="E81">
    <cfRule type="duplicateValues" dxfId="1882" priority="2105"/>
  </conditionalFormatting>
  <conditionalFormatting sqref="E81">
    <cfRule type="duplicateValues" dxfId="1881" priority="2104"/>
  </conditionalFormatting>
  <conditionalFormatting sqref="E81">
    <cfRule type="duplicateValues" dxfId="1880" priority="2103"/>
  </conditionalFormatting>
  <conditionalFormatting sqref="E81">
    <cfRule type="duplicateValues" dxfId="1879" priority="2102"/>
  </conditionalFormatting>
  <conditionalFormatting sqref="E81">
    <cfRule type="duplicateValues" dxfId="1878" priority="2101"/>
  </conditionalFormatting>
  <conditionalFormatting sqref="E81">
    <cfRule type="duplicateValues" dxfId="1877" priority="2100"/>
  </conditionalFormatting>
  <conditionalFormatting sqref="E81">
    <cfRule type="duplicateValues" dxfId="1876" priority="2099"/>
  </conditionalFormatting>
  <conditionalFormatting sqref="E81">
    <cfRule type="duplicateValues" dxfId="1875" priority="2098"/>
  </conditionalFormatting>
  <conditionalFormatting sqref="E81">
    <cfRule type="duplicateValues" dxfId="1874" priority="2097"/>
  </conditionalFormatting>
  <conditionalFormatting sqref="E81">
    <cfRule type="duplicateValues" dxfId="1873" priority="2096"/>
  </conditionalFormatting>
  <conditionalFormatting sqref="E81">
    <cfRule type="duplicateValues" dxfId="1872" priority="2095"/>
  </conditionalFormatting>
  <conditionalFormatting sqref="E81">
    <cfRule type="duplicateValues" dxfId="1871" priority="2094"/>
  </conditionalFormatting>
  <conditionalFormatting sqref="E81">
    <cfRule type="duplicateValues" dxfId="1870" priority="2093"/>
  </conditionalFormatting>
  <conditionalFormatting sqref="E81">
    <cfRule type="duplicateValues" dxfId="1869" priority="2092"/>
  </conditionalFormatting>
  <conditionalFormatting sqref="E81">
    <cfRule type="duplicateValues" dxfId="1868" priority="2091"/>
  </conditionalFormatting>
  <conditionalFormatting sqref="E81">
    <cfRule type="duplicateValues" dxfId="1867" priority="2090"/>
  </conditionalFormatting>
  <conditionalFormatting sqref="E81">
    <cfRule type="duplicateValues" dxfId="1866" priority="2089"/>
  </conditionalFormatting>
  <conditionalFormatting sqref="E81">
    <cfRule type="duplicateValues" dxfId="1865" priority="2088"/>
  </conditionalFormatting>
  <conditionalFormatting sqref="E81">
    <cfRule type="duplicateValues" dxfId="1864" priority="2087"/>
  </conditionalFormatting>
  <conditionalFormatting sqref="E81">
    <cfRule type="duplicateValues" dxfId="1863" priority="2086"/>
  </conditionalFormatting>
  <conditionalFormatting sqref="E80:E81">
    <cfRule type="duplicateValues" dxfId="1862" priority="2085" stopIfTrue="1"/>
  </conditionalFormatting>
  <conditionalFormatting sqref="E81">
    <cfRule type="duplicateValues" dxfId="1861" priority="2084" stopIfTrue="1"/>
  </conditionalFormatting>
  <conditionalFormatting sqref="E81">
    <cfRule type="duplicateValues" dxfId="1860" priority="2083" stopIfTrue="1"/>
  </conditionalFormatting>
  <conditionalFormatting sqref="E80:E81">
    <cfRule type="duplicateValues" dxfId="1859" priority="2082" stopIfTrue="1"/>
  </conditionalFormatting>
  <conditionalFormatting sqref="E81">
    <cfRule type="duplicateValues" dxfId="1858" priority="2081" stopIfTrue="1"/>
  </conditionalFormatting>
  <conditionalFormatting sqref="E81">
    <cfRule type="duplicateValues" dxfId="1857" priority="2080" stopIfTrue="1"/>
  </conditionalFormatting>
  <conditionalFormatting sqref="E80:E81">
    <cfRule type="duplicateValues" dxfId="1856" priority="2079" stopIfTrue="1"/>
  </conditionalFormatting>
  <conditionalFormatting sqref="E81">
    <cfRule type="duplicateValues" dxfId="1855" priority="2078" stopIfTrue="1"/>
  </conditionalFormatting>
  <conditionalFormatting sqref="E80:E81">
    <cfRule type="duplicateValues" dxfId="1854" priority="2077" stopIfTrue="1"/>
  </conditionalFormatting>
  <conditionalFormatting sqref="E80:E81">
    <cfRule type="duplicateValues" dxfId="1853" priority="2076" stopIfTrue="1"/>
  </conditionalFormatting>
  <conditionalFormatting sqref="E81">
    <cfRule type="duplicateValues" dxfId="1852" priority="2075" stopIfTrue="1"/>
  </conditionalFormatting>
  <conditionalFormatting sqref="E80:E81">
    <cfRule type="duplicateValues" dxfId="1851" priority="2074" stopIfTrue="1"/>
  </conditionalFormatting>
  <conditionalFormatting sqref="E81">
    <cfRule type="duplicateValues" dxfId="1850" priority="2073" stopIfTrue="1"/>
  </conditionalFormatting>
  <conditionalFormatting sqref="E81">
    <cfRule type="duplicateValues" dxfId="1849" priority="2072" stopIfTrue="1"/>
  </conditionalFormatting>
  <conditionalFormatting sqref="E80:E81">
    <cfRule type="duplicateValues" dxfId="1848" priority="2071" stopIfTrue="1"/>
  </conditionalFormatting>
  <conditionalFormatting sqref="E81">
    <cfRule type="duplicateValues" dxfId="1847" priority="2070" stopIfTrue="1"/>
  </conditionalFormatting>
  <conditionalFormatting sqref="E81">
    <cfRule type="duplicateValues" dxfId="1846" priority="2069" stopIfTrue="1"/>
  </conditionalFormatting>
  <conditionalFormatting sqref="E81">
    <cfRule type="duplicateValues" dxfId="1845" priority="2068" stopIfTrue="1"/>
  </conditionalFormatting>
  <conditionalFormatting sqref="E81">
    <cfRule type="duplicateValues" dxfId="1844" priority="2067" stopIfTrue="1"/>
  </conditionalFormatting>
  <conditionalFormatting sqref="E80:E81">
    <cfRule type="duplicateValues" dxfId="1843" priority="2066" stopIfTrue="1"/>
  </conditionalFormatting>
  <conditionalFormatting sqref="E81">
    <cfRule type="duplicateValues" dxfId="1842" priority="2065" stopIfTrue="1"/>
  </conditionalFormatting>
  <conditionalFormatting sqref="E80:E81">
    <cfRule type="duplicateValues" dxfId="1841" priority="2064" stopIfTrue="1"/>
  </conditionalFormatting>
  <conditionalFormatting sqref="E81">
    <cfRule type="duplicateValues" dxfId="1840" priority="2063" stopIfTrue="1"/>
  </conditionalFormatting>
  <conditionalFormatting sqref="E80:E81">
    <cfRule type="duplicateValues" dxfId="1839" priority="2062" stopIfTrue="1"/>
  </conditionalFormatting>
  <conditionalFormatting sqref="E80:E81">
    <cfRule type="duplicateValues" dxfId="1838" priority="2061" stopIfTrue="1"/>
  </conditionalFormatting>
  <conditionalFormatting sqref="E81">
    <cfRule type="duplicateValues" dxfId="1837" priority="2060" stopIfTrue="1"/>
  </conditionalFormatting>
  <conditionalFormatting sqref="E80:E81">
    <cfRule type="duplicateValues" dxfId="1836" priority="2059" stopIfTrue="1"/>
  </conditionalFormatting>
  <conditionalFormatting sqref="E81">
    <cfRule type="duplicateValues" dxfId="1835" priority="2058" stopIfTrue="1"/>
  </conditionalFormatting>
  <conditionalFormatting sqref="E80:E81">
    <cfRule type="duplicateValues" dxfId="1834" priority="2057" stopIfTrue="1"/>
  </conditionalFormatting>
  <conditionalFormatting sqref="E81">
    <cfRule type="duplicateValues" dxfId="1833" priority="2056" stopIfTrue="1"/>
  </conditionalFormatting>
  <conditionalFormatting sqref="E80:E81">
    <cfRule type="duplicateValues" dxfId="1832" priority="2055" stopIfTrue="1"/>
  </conditionalFormatting>
  <conditionalFormatting sqref="E81">
    <cfRule type="duplicateValues" dxfId="1831" priority="2054" stopIfTrue="1"/>
  </conditionalFormatting>
  <conditionalFormatting sqref="E80:E81">
    <cfRule type="duplicateValues" dxfId="1830" priority="2053" stopIfTrue="1"/>
  </conditionalFormatting>
  <conditionalFormatting sqref="E81">
    <cfRule type="duplicateValues" dxfId="1829" priority="2052" stopIfTrue="1"/>
  </conditionalFormatting>
  <conditionalFormatting sqref="E80:E81">
    <cfRule type="duplicateValues" dxfId="1828" priority="2051" stopIfTrue="1"/>
  </conditionalFormatting>
  <conditionalFormatting sqref="E81">
    <cfRule type="duplicateValues" dxfId="1827" priority="2050" stopIfTrue="1"/>
  </conditionalFormatting>
  <conditionalFormatting sqref="E81">
    <cfRule type="duplicateValues" dxfId="1826" priority="2049" stopIfTrue="1"/>
  </conditionalFormatting>
  <conditionalFormatting sqref="E80:E81">
    <cfRule type="duplicateValues" dxfId="1825" priority="2048" stopIfTrue="1"/>
  </conditionalFormatting>
  <conditionalFormatting sqref="E81">
    <cfRule type="duplicateValues" dxfId="1824" priority="2047" stopIfTrue="1"/>
  </conditionalFormatting>
  <conditionalFormatting sqref="E80:E81">
    <cfRule type="duplicateValues" dxfId="1823" priority="2046" stopIfTrue="1"/>
  </conditionalFormatting>
  <conditionalFormatting sqref="E81">
    <cfRule type="duplicateValues" dxfId="1822" priority="2045" stopIfTrue="1"/>
  </conditionalFormatting>
  <conditionalFormatting sqref="E81">
    <cfRule type="duplicateValues" dxfId="1821" priority="2044" stopIfTrue="1"/>
  </conditionalFormatting>
  <conditionalFormatting sqref="E80:E81">
    <cfRule type="duplicateValues" dxfId="1820" priority="2043" stopIfTrue="1"/>
  </conditionalFormatting>
  <conditionalFormatting sqref="E81">
    <cfRule type="duplicateValues" dxfId="1819" priority="2042" stopIfTrue="1"/>
  </conditionalFormatting>
  <conditionalFormatting sqref="E80:E81">
    <cfRule type="duplicateValues" dxfId="1818" priority="2041" stopIfTrue="1"/>
  </conditionalFormatting>
  <conditionalFormatting sqref="E81">
    <cfRule type="duplicateValues" dxfId="1817" priority="2040" stopIfTrue="1"/>
  </conditionalFormatting>
  <conditionalFormatting sqref="E80:E81">
    <cfRule type="duplicateValues" dxfId="1816" priority="2039" stopIfTrue="1"/>
  </conditionalFormatting>
  <conditionalFormatting sqref="E81">
    <cfRule type="duplicateValues" dxfId="1815" priority="2038" stopIfTrue="1"/>
  </conditionalFormatting>
  <conditionalFormatting sqref="E81">
    <cfRule type="duplicateValues" dxfId="1814" priority="2037" stopIfTrue="1"/>
  </conditionalFormatting>
  <conditionalFormatting sqref="E80:E81">
    <cfRule type="duplicateValues" dxfId="1813" priority="2036" stopIfTrue="1"/>
  </conditionalFormatting>
  <conditionalFormatting sqref="E81">
    <cfRule type="duplicateValues" dxfId="1812" priority="2035" stopIfTrue="1"/>
  </conditionalFormatting>
  <conditionalFormatting sqref="E81">
    <cfRule type="duplicateValues" dxfId="1811" priority="2034" stopIfTrue="1"/>
  </conditionalFormatting>
  <conditionalFormatting sqref="E81">
    <cfRule type="duplicateValues" dxfId="1810" priority="2033" stopIfTrue="1"/>
  </conditionalFormatting>
  <conditionalFormatting sqref="U23:U25">
    <cfRule type="expression" dxfId="1809" priority="2032">
      <formula>SEARCH("P&amp;P",$E23)</formula>
    </cfRule>
  </conditionalFormatting>
  <conditionalFormatting sqref="T22:T24">
    <cfRule type="expression" dxfId="1808" priority="2031">
      <formula>SEARCH("P&amp;P",$E22)</formula>
    </cfRule>
  </conditionalFormatting>
  <conditionalFormatting sqref="T28">
    <cfRule type="expression" dxfId="1807" priority="2030">
      <formula>SEARCH("P&amp;P",$E28)</formula>
    </cfRule>
  </conditionalFormatting>
  <conditionalFormatting sqref="U51:U53">
    <cfRule type="expression" dxfId="1806" priority="2028">
      <formula>$V51="NA"</formula>
    </cfRule>
    <cfRule type="expression" dxfId="1805" priority="2029">
      <formula>$V51=""</formula>
    </cfRule>
  </conditionalFormatting>
  <conditionalFormatting sqref="U51:U53">
    <cfRule type="expression" dxfId="1804" priority="2027">
      <formula>$V51="CPH"</formula>
    </cfRule>
  </conditionalFormatting>
  <conditionalFormatting sqref="T51:T52">
    <cfRule type="expression" dxfId="1803" priority="2026">
      <formula>SEARCH("P&amp;P",$E51)</formula>
    </cfRule>
  </conditionalFormatting>
  <conditionalFormatting sqref="T53:T56">
    <cfRule type="expression" dxfId="1802" priority="2025">
      <formula>SEARCH("P&amp;P",$E53)</formula>
    </cfRule>
  </conditionalFormatting>
  <conditionalFormatting sqref="T56">
    <cfRule type="expression" dxfId="1801" priority="2024">
      <formula>SEARCH("P&amp;P",$E56)</formula>
    </cfRule>
  </conditionalFormatting>
  <conditionalFormatting sqref="L12:L16 L18:L19">
    <cfRule type="cellIs" dxfId="1800" priority="2023" operator="greaterThan">
      <formula>$M$6</formula>
    </cfRule>
  </conditionalFormatting>
  <conditionalFormatting sqref="L12:L16 L18:L19">
    <cfRule type="cellIs" dxfId="1799" priority="2022" operator="greaterThan">
      <formula>$M$6</formula>
    </cfRule>
  </conditionalFormatting>
  <conditionalFormatting sqref="L12:L16 L18:L19">
    <cfRule type="cellIs" dxfId="1798" priority="2021" operator="greaterThan">
      <formula>$M$6</formula>
    </cfRule>
  </conditionalFormatting>
  <conditionalFormatting sqref="L12:L16 L18:L19">
    <cfRule type="cellIs" dxfId="1797" priority="2020" operator="greaterThan">
      <formula>$M$6</formula>
    </cfRule>
  </conditionalFormatting>
  <conditionalFormatting sqref="L12:L16 L18:L19">
    <cfRule type="cellIs" dxfId="1796" priority="2019" operator="greaterThan">
      <formula>$M$6</formula>
    </cfRule>
  </conditionalFormatting>
  <conditionalFormatting sqref="L12:L16 L18:L19">
    <cfRule type="cellIs" dxfId="1795" priority="2018" operator="greaterThan">
      <formula>$M$6</formula>
    </cfRule>
  </conditionalFormatting>
  <conditionalFormatting sqref="L12:L16 L18:L19">
    <cfRule type="cellIs" dxfId="1794" priority="2017" operator="greaterThan">
      <formula>$M$6</formula>
    </cfRule>
  </conditionalFormatting>
  <conditionalFormatting sqref="L12:L16 L18:L19">
    <cfRule type="cellIs" dxfId="1793" priority="2016" operator="greaterThan">
      <formula>$M$6</formula>
    </cfRule>
  </conditionalFormatting>
  <conditionalFormatting sqref="L12:L16 L18:L19">
    <cfRule type="cellIs" dxfId="1792" priority="2015" operator="greaterThan">
      <formula>$M$6</formula>
    </cfRule>
  </conditionalFormatting>
  <conditionalFormatting sqref="L12:L16 L18:L19">
    <cfRule type="cellIs" dxfId="1791" priority="2014" operator="greaterThan">
      <formula>$M$6</formula>
    </cfRule>
  </conditionalFormatting>
  <conditionalFormatting sqref="L12:L16 L18:L19">
    <cfRule type="cellIs" dxfId="1790" priority="2013" operator="greaterThan">
      <formula>$M$6</formula>
    </cfRule>
  </conditionalFormatting>
  <conditionalFormatting sqref="L12:L16 L18:L19">
    <cfRule type="cellIs" dxfId="1789" priority="2012" operator="greaterThan">
      <formula>$M$6</formula>
    </cfRule>
  </conditionalFormatting>
  <conditionalFormatting sqref="L12:L16 L18:L19">
    <cfRule type="cellIs" dxfId="1788" priority="2011" operator="greaterThan">
      <formula>$M$6</formula>
    </cfRule>
  </conditionalFormatting>
  <conditionalFormatting sqref="L12:L16 L18:L19">
    <cfRule type="cellIs" dxfId="1787" priority="2010" operator="greaterThan">
      <formula>$M$6</formula>
    </cfRule>
  </conditionalFormatting>
  <conditionalFormatting sqref="L12:L16 L18:L19">
    <cfRule type="cellIs" dxfId="1786" priority="2009" operator="greaterThan">
      <formula>$M$6</formula>
    </cfRule>
  </conditionalFormatting>
  <conditionalFormatting sqref="L12:L16 L18:L19">
    <cfRule type="cellIs" dxfId="1785" priority="2008" operator="greaterThan">
      <formula>$M$6</formula>
    </cfRule>
  </conditionalFormatting>
  <conditionalFormatting sqref="L12:L16 L18:L19">
    <cfRule type="cellIs" dxfId="1784" priority="2007" operator="greaterThan">
      <formula>$M$6</formula>
    </cfRule>
  </conditionalFormatting>
  <conditionalFormatting sqref="L12:L16 L18:L19">
    <cfRule type="cellIs" dxfId="1783" priority="2006" operator="greaterThan">
      <formula>$M$6</formula>
    </cfRule>
  </conditionalFormatting>
  <conditionalFormatting sqref="L12:L16 L18:L19">
    <cfRule type="cellIs" dxfId="1782" priority="2005" operator="greaterThan">
      <formula>$M$6</formula>
    </cfRule>
  </conditionalFormatting>
  <conditionalFormatting sqref="L12:L16 L18:L19">
    <cfRule type="cellIs" dxfId="1781" priority="2004" operator="greaterThan">
      <formula>$M$6</formula>
    </cfRule>
  </conditionalFormatting>
  <conditionalFormatting sqref="L12:L16 L18:L19">
    <cfRule type="cellIs" dxfId="1780" priority="2003" operator="greaterThan">
      <formula>$M$6</formula>
    </cfRule>
  </conditionalFormatting>
  <conditionalFormatting sqref="L12:L16 L18:L19">
    <cfRule type="cellIs" dxfId="1779" priority="2002" operator="greaterThan">
      <formula>$M$6</formula>
    </cfRule>
  </conditionalFormatting>
  <conditionalFormatting sqref="L12:L16 L18:L19">
    <cfRule type="cellIs" dxfId="1778" priority="2001" operator="greaterThan">
      <formula>$M$6</formula>
    </cfRule>
  </conditionalFormatting>
  <conditionalFormatting sqref="L12:L16 L18:L19">
    <cfRule type="cellIs" dxfId="1777" priority="2000" operator="greaterThan">
      <formula>$M$6</formula>
    </cfRule>
  </conditionalFormatting>
  <conditionalFormatting sqref="L12:L16 L18:L19">
    <cfRule type="cellIs" dxfId="1776" priority="1999" operator="greaterThan">
      <formula>$M$6</formula>
    </cfRule>
  </conditionalFormatting>
  <conditionalFormatting sqref="L12:L16 L18:L19">
    <cfRule type="cellIs" dxfId="1775" priority="1998" operator="greaterThan">
      <formula>$M$6</formula>
    </cfRule>
  </conditionalFormatting>
  <conditionalFormatting sqref="L12:L16 L18:L19">
    <cfRule type="cellIs" dxfId="1774" priority="1997" operator="greaterThan">
      <formula>$M$6</formula>
    </cfRule>
  </conditionalFormatting>
  <conditionalFormatting sqref="L12:L16 L18:L19">
    <cfRule type="cellIs" dxfId="1773" priority="1996" operator="greaterThan">
      <formula>$M$6</formula>
    </cfRule>
  </conditionalFormatting>
  <conditionalFormatting sqref="L12:L16 L18:L19">
    <cfRule type="cellIs" dxfId="1772" priority="1995" operator="greaterThan">
      <formula>$M$6</formula>
    </cfRule>
  </conditionalFormatting>
  <conditionalFormatting sqref="L12:L16 L18:L19">
    <cfRule type="cellIs" dxfId="1771" priority="1994" operator="greaterThan">
      <formula>$M$6</formula>
    </cfRule>
  </conditionalFormatting>
  <conditionalFormatting sqref="L12:L16 L18:L19">
    <cfRule type="cellIs" dxfId="1770" priority="1993" operator="greaterThan">
      <formula>$M$6</formula>
    </cfRule>
  </conditionalFormatting>
  <conditionalFormatting sqref="L12:L16 L18:L19">
    <cfRule type="cellIs" dxfId="1769" priority="1992" operator="greaterThan">
      <formula>$M$6</formula>
    </cfRule>
  </conditionalFormatting>
  <conditionalFormatting sqref="L12:L16 L18:L19">
    <cfRule type="cellIs" dxfId="1768" priority="1991" operator="greaterThan">
      <formula>$M$6</formula>
    </cfRule>
  </conditionalFormatting>
  <conditionalFormatting sqref="L12:L16 L18:L19">
    <cfRule type="cellIs" dxfId="1767" priority="1990" operator="greaterThan">
      <formula>$M$6</formula>
    </cfRule>
  </conditionalFormatting>
  <conditionalFormatting sqref="L12:L16 L18:L19">
    <cfRule type="cellIs" dxfId="1766" priority="1989" operator="greaterThan">
      <formula>$M$6</formula>
    </cfRule>
  </conditionalFormatting>
  <conditionalFormatting sqref="L12:L16 L18:L19">
    <cfRule type="cellIs" dxfId="1765" priority="1988" operator="greaterThan">
      <formula>$M$6</formula>
    </cfRule>
  </conditionalFormatting>
  <conditionalFormatting sqref="L12:L16 L18:L19">
    <cfRule type="cellIs" dxfId="1764" priority="1987" operator="greaterThan">
      <formula>$M$6</formula>
    </cfRule>
  </conditionalFormatting>
  <conditionalFormatting sqref="L12:L16 L18:L19">
    <cfRule type="cellIs" dxfId="1763" priority="1986" operator="greaterThan">
      <formula>$M$6</formula>
    </cfRule>
  </conditionalFormatting>
  <conditionalFormatting sqref="L12:L16 L18:L19">
    <cfRule type="cellIs" dxfId="1762" priority="1985" operator="greaterThan">
      <formula>$M$6</formula>
    </cfRule>
  </conditionalFormatting>
  <conditionalFormatting sqref="L12:L16 L18:L19">
    <cfRule type="cellIs" dxfId="1761" priority="1984" operator="greaterThan">
      <formula>$M$6</formula>
    </cfRule>
  </conditionalFormatting>
  <conditionalFormatting sqref="L12:L16 L18:L19">
    <cfRule type="cellIs" dxfId="1760" priority="1983" operator="greaterThan">
      <formula>$M$6</formula>
    </cfRule>
  </conditionalFormatting>
  <conditionalFormatting sqref="L12:L16 L18:L19">
    <cfRule type="cellIs" dxfId="1759" priority="1982" operator="greaterThan">
      <formula>$M$6</formula>
    </cfRule>
  </conditionalFormatting>
  <conditionalFormatting sqref="L12:L16 L18:L19">
    <cfRule type="cellIs" dxfId="1758" priority="1981" operator="greaterThan">
      <formula>$M$6</formula>
    </cfRule>
  </conditionalFormatting>
  <conditionalFormatting sqref="L12:L16 L18:L19">
    <cfRule type="cellIs" dxfId="1757" priority="1980" operator="greaterThan">
      <formula>$M$6</formula>
    </cfRule>
  </conditionalFormatting>
  <conditionalFormatting sqref="L12:L16 L18:L19">
    <cfRule type="cellIs" dxfId="1756" priority="1979" operator="greaterThan">
      <formula>$M$6</formula>
    </cfRule>
  </conditionalFormatting>
  <conditionalFormatting sqref="L12:L16 L18:L19">
    <cfRule type="cellIs" dxfId="1755" priority="1978" operator="greaterThan">
      <formula>$M$6</formula>
    </cfRule>
  </conditionalFormatting>
  <conditionalFormatting sqref="L12:L16 L18:L19">
    <cfRule type="cellIs" dxfId="1754" priority="1977" operator="greaterThan">
      <formula>$M$6</formula>
    </cfRule>
  </conditionalFormatting>
  <conditionalFormatting sqref="L12:L16 L18:L19">
    <cfRule type="cellIs" dxfId="1753" priority="1976" operator="greaterThan">
      <formula>$M$6</formula>
    </cfRule>
  </conditionalFormatting>
  <conditionalFormatting sqref="L12:L16 L18:L19">
    <cfRule type="cellIs" dxfId="1752" priority="1975" operator="greaterThan">
      <formula>$M$6</formula>
    </cfRule>
  </conditionalFormatting>
  <conditionalFormatting sqref="L12:L16 L18:L19">
    <cfRule type="cellIs" dxfId="1751" priority="1974" operator="greaterThan">
      <formula>$M$6</formula>
    </cfRule>
  </conditionalFormatting>
  <conditionalFormatting sqref="L12:L16 L18:L19">
    <cfRule type="cellIs" dxfId="1750" priority="1973" operator="greaterThan">
      <formula>$M$6</formula>
    </cfRule>
  </conditionalFormatting>
  <conditionalFormatting sqref="L12:L16 L18:L19">
    <cfRule type="cellIs" dxfId="1749" priority="1972" operator="greaterThan">
      <formula>$M$6</formula>
    </cfRule>
  </conditionalFormatting>
  <conditionalFormatting sqref="L12:L16 L18:L19">
    <cfRule type="cellIs" dxfId="1748" priority="1971" operator="greaterThan">
      <formula>$M$6</formula>
    </cfRule>
  </conditionalFormatting>
  <conditionalFormatting sqref="L12:L16 L18:L19">
    <cfRule type="cellIs" dxfId="1747" priority="1970" operator="greaterThan">
      <formula>$M$6</formula>
    </cfRule>
  </conditionalFormatting>
  <conditionalFormatting sqref="L12:L16 L18:L19">
    <cfRule type="cellIs" dxfId="1746" priority="1969" operator="greaterThan">
      <formula>$M$6</formula>
    </cfRule>
  </conditionalFormatting>
  <conditionalFormatting sqref="L12:L16 L18:L19">
    <cfRule type="cellIs" dxfId="1745" priority="1968" operator="greaterThan">
      <formula>$M$6</formula>
    </cfRule>
  </conditionalFormatting>
  <conditionalFormatting sqref="L12:L16 L18:L19">
    <cfRule type="cellIs" dxfId="1744" priority="1967" operator="greaterThan">
      <formula>$M$6</formula>
    </cfRule>
  </conditionalFormatting>
  <conditionalFormatting sqref="L12:L16 L18:L19">
    <cfRule type="cellIs" dxfId="1743" priority="1966" operator="greaterThan">
      <formula>$M$6</formula>
    </cfRule>
  </conditionalFormatting>
  <conditionalFormatting sqref="L12:L16 L18:L19">
    <cfRule type="cellIs" dxfId="1742" priority="1965" operator="greaterThan">
      <formula>$M$6</formula>
    </cfRule>
  </conditionalFormatting>
  <conditionalFormatting sqref="L12:L16 L18:L19">
    <cfRule type="cellIs" dxfId="1741" priority="1964" operator="greaterThan">
      <formula>$M$6</formula>
    </cfRule>
  </conditionalFormatting>
  <conditionalFormatting sqref="L12:L16 L18:L19">
    <cfRule type="cellIs" dxfId="1740" priority="1963" operator="greaterThan">
      <formula>$M$6</formula>
    </cfRule>
  </conditionalFormatting>
  <conditionalFormatting sqref="L12:L16 L18:L19">
    <cfRule type="cellIs" dxfId="1739" priority="1962" operator="greaterThan">
      <formula>$M$6</formula>
    </cfRule>
  </conditionalFormatting>
  <conditionalFormatting sqref="L12:L16 L18:L19">
    <cfRule type="cellIs" dxfId="1738" priority="1961" operator="greaterThan">
      <formula>$M$6</formula>
    </cfRule>
  </conditionalFormatting>
  <conditionalFormatting sqref="L84">
    <cfRule type="cellIs" dxfId="1737" priority="1960" operator="greaterThan">
      <formula>$M$6</formula>
    </cfRule>
  </conditionalFormatting>
  <conditionalFormatting sqref="L84">
    <cfRule type="cellIs" dxfId="1736" priority="1959" operator="greaterThan">
      <formula>$M$6</formula>
    </cfRule>
  </conditionalFormatting>
  <conditionalFormatting sqref="L84">
    <cfRule type="cellIs" dxfId="1735" priority="1958" operator="greaterThan">
      <formula>$M$6</formula>
    </cfRule>
  </conditionalFormatting>
  <conditionalFormatting sqref="L84">
    <cfRule type="cellIs" dxfId="1734" priority="1957" operator="greaterThan">
      <formula>$M$6</formula>
    </cfRule>
  </conditionalFormatting>
  <conditionalFormatting sqref="L84">
    <cfRule type="cellIs" dxfId="1733" priority="1956" operator="greaterThan">
      <formula>$M$6</formula>
    </cfRule>
  </conditionalFormatting>
  <conditionalFormatting sqref="L84">
    <cfRule type="cellIs" dxfId="1732" priority="1955" operator="greaterThan">
      <formula>$M$6</formula>
    </cfRule>
  </conditionalFormatting>
  <conditionalFormatting sqref="L84">
    <cfRule type="cellIs" dxfId="1731" priority="1954" operator="greaterThan">
      <formula>$M$6</formula>
    </cfRule>
  </conditionalFormatting>
  <conditionalFormatting sqref="L84">
    <cfRule type="cellIs" dxfId="1730" priority="1953" operator="greaterThan">
      <formula>$M$6</formula>
    </cfRule>
  </conditionalFormatting>
  <conditionalFormatting sqref="L84">
    <cfRule type="cellIs" dxfId="1729" priority="1952" operator="greaterThan">
      <formula>$M$6</formula>
    </cfRule>
  </conditionalFormatting>
  <conditionalFormatting sqref="L84">
    <cfRule type="cellIs" dxfId="1728" priority="1951" operator="greaterThan">
      <formula>$M$6</formula>
    </cfRule>
  </conditionalFormatting>
  <conditionalFormatting sqref="L84">
    <cfRule type="cellIs" dxfId="1727" priority="1950" operator="greaterThan">
      <formula>$M$6</formula>
    </cfRule>
  </conditionalFormatting>
  <conditionalFormatting sqref="L84">
    <cfRule type="cellIs" dxfId="1726" priority="1949" operator="greaterThan">
      <formula>$M$6</formula>
    </cfRule>
  </conditionalFormatting>
  <conditionalFormatting sqref="L84">
    <cfRule type="cellIs" dxfId="1725" priority="1948" operator="greaterThan">
      <formula>$M$6</formula>
    </cfRule>
  </conditionalFormatting>
  <conditionalFormatting sqref="L84">
    <cfRule type="cellIs" dxfId="1724" priority="1947" operator="greaterThan">
      <formula>$M$6</formula>
    </cfRule>
  </conditionalFormatting>
  <conditionalFormatting sqref="L84">
    <cfRule type="cellIs" dxfId="1723" priority="1946" operator="greaterThan">
      <formula>$M$6</formula>
    </cfRule>
  </conditionalFormatting>
  <conditionalFormatting sqref="L84">
    <cfRule type="cellIs" dxfId="1722" priority="1945" operator="greaterThan">
      <formula>$M$6</formula>
    </cfRule>
  </conditionalFormatting>
  <conditionalFormatting sqref="L84">
    <cfRule type="cellIs" dxfId="1721" priority="1944" operator="greaterThan">
      <formula>$M$6</formula>
    </cfRule>
  </conditionalFormatting>
  <conditionalFormatting sqref="L84">
    <cfRule type="cellIs" dxfId="1720" priority="1943" operator="greaterThan">
      <formula>$M$6</formula>
    </cfRule>
  </conditionalFormatting>
  <conditionalFormatting sqref="L84">
    <cfRule type="cellIs" dxfId="1719" priority="1942" operator="greaterThan">
      <formula>$M$6</formula>
    </cfRule>
  </conditionalFormatting>
  <conditionalFormatting sqref="L84">
    <cfRule type="cellIs" dxfId="1718" priority="1941" operator="greaterThan">
      <formula>$M$6</formula>
    </cfRule>
  </conditionalFormatting>
  <conditionalFormatting sqref="L84">
    <cfRule type="cellIs" dxfId="1717" priority="1940" operator="greaterThan">
      <formula>$M$6</formula>
    </cfRule>
  </conditionalFormatting>
  <conditionalFormatting sqref="L84">
    <cfRule type="cellIs" dxfId="1716" priority="1939" operator="greaterThan">
      <formula>$M$6</formula>
    </cfRule>
  </conditionalFormatting>
  <conditionalFormatting sqref="L84">
    <cfRule type="cellIs" dxfId="1715" priority="1938" operator="greaterThan">
      <formula>$M$6</formula>
    </cfRule>
  </conditionalFormatting>
  <conditionalFormatting sqref="L84">
    <cfRule type="cellIs" dxfId="1714" priority="1937" operator="greaterThan">
      <formula>$M$6</formula>
    </cfRule>
  </conditionalFormatting>
  <conditionalFormatting sqref="L84">
    <cfRule type="cellIs" dxfId="1713" priority="1936" operator="greaterThan">
      <formula>$M$6</formula>
    </cfRule>
  </conditionalFormatting>
  <conditionalFormatting sqref="L84">
    <cfRule type="cellIs" dxfId="1712" priority="1935" operator="greaterThan">
      <formula>$M$6</formula>
    </cfRule>
  </conditionalFormatting>
  <conditionalFormatting sqref="L84">
    <cfRule type="cellIs" dxfId="1711" priority="1934" operator="greaterThan">
      <formula>$M$6</formula>
    </cfRule>
  </conditionalFormatting>
  <conditionalFormatting sqref="L84">
    <cfRule type="cellIs" dxfId="1710" priority="1933" operator="greaterThan">
      <formula>$M$6</formula>
    </cfRule>
  </conditionalFormatting>
  <conditionalFormatting sqref="L84">
    <cfRule type="cellIs" dxfId="1709" priority="1932" operator="greaterThan">
      <formula>$M$6</formula>
    </cfRule>
  </conditionalFormatting>
  <conditionalFormatting sqref="L84">
    <cfRule type="cellIs" dxfId="1708" priority="1931" operator="greaterThan">
      <formula>$M$6</formula>
    </cfRule>
  </conditionalFormatting>
  <conditionalFormatting sqref="L84">
    <cfRule type="cellIs" dxfId="1707" priority="1930" operator="greaterThan">
      <formula>$M$6</formula>
    </cfRule>
  </conditionalFormatting>
  <conditionalFormatting sqref="L84">
    <cfRule type="cellIs" dxfId="1706" priority="1929" operator="greaterThan">
      <formula>$M$6</formula>
    </cfRule>
  </conditionalFormatting>
  <conditionalFormatting sqref="L84">
    <cfRule type="cellIs" dxfId="1705" priority="1928" operator="greaterThan">
      <formula>$M$6</formula>
    </cfRule>
  </conditionalFormatting>
  <conditionalFormatting sqref="L84">
    <cfRule type="cellIs" dxfId="1704" priority="1927" operator="greaterThan">
      <formula>$M$6</formula>
    </cfRule>
  </conditionalFormatting>
  <conditionalFormatting sqref="L84">
    <cfRule type="cellIs" dxfId="1703" priority="1926" operator="greaterThan">
      <formula>$M$6</formula>
    </cfRule>
  </conditionalFormatting>
  <conditionalFormatting sqref="L84">
    <cfRule type="cellIs" dxfId="1702" priority="1925" operator="greaterThan">
      <formula>$M$6</formula>
    </cfRule>
  </conditionalFormatting>
  <conditionalFormatting sqref="L84">
    <cfRule type="cellIs" dxfId="1701" priority="1924" operator="greaterThan">
      <formula>$M$6</formula>
    </cfRule>
  </conditionalFormatting>
  <conditionalFormatting sqref="L84">
    <cfRule type="cellIs" dxfId="1700" priority="1923" operator="greaterThan">
      <formula>$M$6</formula>
    </cfRule>
  </conditionalFormatting>
  <conditionalFormatting sqref="L84">
    <cfRule type="cellIs" dxfId="1699" priority="1922" operator="greaterThan">
      <formula>$M$6</formula>
    </cfRule>
  </conditionalFormatting>
  <conditionalFormatting sqref="L84">
    <cfRule type="cellIs" dxfId="1698" priority="1921" operator="greaterThan">
      <formula>$M$6</formula>
    </cfRule>
  </conditionalFormatting>
  <conditionalFormatting sqref="L84">
    <cfRule type="cellIs" dxfId="1697" priority="1920" operator="greaterThan">
      <formula>$M$6</formula>
    </cfRule>
  </conditionalFormatting>
  <conditionalFormatting sqref="L84">
    <cfRule type="cellIs" dxfId="1696" priority="1919" operator="greaterThan">
      <formula>$M$6</formula>
    </cfRule>
  </conditionalFormatting>
  <conditionalFormatting sqref="L84">
    <cfRule type="cellIs" dxfId="1695" priority="1918" operator="greaterThan">
      <formula>$M$6</formula>
    </cfRule>
  </conditionalFormatting>
  <conditionalFormatting sqref="L84">
    <cfRule type="cellIs" dxfId="1694" priority="1917" operator="greaterThan">
      <formula>$M$6</formula>
    </cfRule>
  </conditionalFormatting>
  <conditionalFormatting sqref="L84">
    <cfRule type="cellIs" dxfId="1693" priority="1916" operator="greaterThan">
      <formula>$M$6</formula>
    </cfRule>
  </conditionalFormatting>
  <conditionalFormatting sqref="L84">
    <cfRule type="cellIs" dxfId="1692" priority="1915" operator="greaterThan">
      <formula>$M$6</formula>
    </cfRule>
  </conditionalFormatting>
  <conditionalFormatting sqref="L84">
    <cfRule type="cellIs" dxfId="1691" priority="1914" operator="greaterThan">
      <formula>$M$6</formula>
    </cfRule>
  </conditionalFormatting>
  <conditionalFormatting sqref="L84">
    <cfRule type="cellIs" dxfId="1690" priority="1913" operator="greaterThan">
      <formula>$M$6</formula>
    </cfRule>
  </conditionalFormatting>
  <conditionalFormatting sqref="L84">
    <cfRule type="cellIs" dxfId="1689" priority="1912" operator="greaterThan">
      <formula>$M$6</formula>
    </cfRule>
  </conditionalFormatting>
  <conditionalFormatting sqref="L84">
    <cfRule type="cellIs" dxfId="1688" priority="1911" operator="greaterThan">
      <formula>$M$6</formula>
    </cfRule>
  </conditionalFormatting>
  <conditionalFormatting sqref="L84">
    <cfRule type="cellIs" dxfId="1687" priority="1910" operator="greaterThan">
      <formula>$M$6</formula>
    </cfRule>
  </conditionalFormatting>
  <conditionalFormatting sqref="L84">
    <cfRule type="cellIs" dxfId="1686" priority="1909" operator="greaterThan">
      <formula>$M$6</formula>
    </cfRule>
  </conditionalFormatting>
  <conditionalFormatting sqref="L84">
    <cfRule type="cellIs" dxfId="1685" priority="1908" operator="greaterThan">
      <formula>$M$6</formula>
    </cfRule>
  </conditionalFormatting>
  <conditionalFormatting sqref="L84">
    <cfRule type="cellIs" dxfId="1684" priority="1907" operator="greaterThan">
      <formula>$M$6</formula>
    </cfRule>
  </conditionalFormatting>
  <conditionalFormatting sqref="L84">
    <cfRule type="cellIs" dxfId="1683" priority="1906" operator="greaterThan">
      <formula>$M$6</formula>
    </cfRule>
  </conditionalFormatting>
  <conditionalFormatting sqref="L84">
    <cfRule type="cellIs" dxfId="1682" priority="1905" operator="greaterThan">
      <formula>$M$6</formula>
    </cfRule>
  </conditionalFormatting>
  <conditionalFormatting sqref="L84">
    <cfRule type="cellIs" dxfId="1681" priority="1904" operator="greaterThan">
      <formula>$M$6</formula>
    </cfRule>
  </conditionalFormatting>
  <conditionalFormatting sqref="L84">
    <cfRule type="cellIs" dxfId="1680" priority="1903" operator="greaterThan">
      <formula>$M$6</formula>
    </cfRule>
  </conditionalFormatting>
  <conditionalFormatting sqref="L84">
    <cfRule type="cellIs" dxfId="1679" priority="1902" operator="greaterThan">
      <formula>$M$6</formula>
    </cfRule>
  </conditionalFormatting>
  <conditionalFormatting sqref="L84">
    <cfRule type="cellIs" dxfId="1678" priority="1901" operator="greaterThan">
      <formula>$M$6</formula>
    </cfRule>
  </conditionalFormatting>
  <conditionalFormatting sqref="L84">
    <cfRule type="cellIs" dxfId="1677" priority="1900" operator="greaterThan">
      <formula>$M$6</formula>
    </cfRule>
  </conditionalFormatting>
  <conditionalFormatting sqref="L84">
    <cfRule type="cellIs" dxfId="1676" priority="1899" operator="greaterThan">
      <formula>$M$6</formula>
    </cfRule>
  </conditionalFormatting>
  <conditionalFormatting sqref="L84">
    <cfRule type="cellIs" dxfId="1675" priority="1898" operator="greaterThan">
      <formula>$M$6</formula>
    </cfRule>
  </conditionalFormatting>
  <conditionalFormatting sqref="L84:L87">
    <cfRule type="cellIs" dxfId="1674" priority="1897" operator="greaterThan">
      <formula>$M$6</formula>
    </cfRule>
  </conditionalFormatting>
  <conditionalFormatting sqref="L84:L87">
    <cfRule type="cellIs" dxfId="1673" priority="1896" operator="greaterThan">
      <formula>$M$6</formula>
    </cfRule>
  </conditionalFormatting>
  <conditionalFormatting sqref="L84:L87">
    <cfRule type="cellIs" dxfId="1672" priority="1895" operator="greaterThan">
      <formula>$M$6</formula>
    </cfRule>
  </conditionalFormatting>
  <conditionalFormatting sqref="L84:L87">
    <cfRule type="cellIs" dxfId="1671" priority="1894" operator="greaterThan">
      <formula>$M$6</formula>
    </cfRule>
  </conditionalFormatting>
  <conditionalFormatting sqref="L84:L87">
    <cfRule type="cellIs" dxfId="1670" priority="1893" operator="greaterThan">
      <formula>$M$6</formula>
    </cfRule>
  </conditionalFormatting>
  <conditionalFormatting sqref="L84:L87">
    <cfRule type="cellIs" dxfId="1669" priority="1892" operator="greaterThan">
      <formula>$M$6</formula>
    </cfRule>
  </conditionalFormatting>
  <conditionalFormatting sqref="L84:L87">
    <cfRule type="cellIs" dxfId="1668" priority="1891" operator="greaterThan">
      <formula>$M$6</formula>
    </cfRule>
  </conditionalFormatting>
  <conditionalFormatting sqref="L84:L87">
    <cfRule type="cellIs" dxfId="1667" priority="1890" operator="greaterThan">
      <formula>$M$6</formula>
    </cfRule>
  </conditionalFormatting>
  <conditionalFormatting sqref="L84:L87">
    <cfRule type="cellIs" dxfId="1666" priority="1889" operator="greaterThan">
      <formula>$M$6</formula>
    </cfRule>
  </conditionalFormatting>
  <conditionalFormatting sqref="L84:L87">
    <cfRule type="cellIs" dxfId="1665" priority="1888" operator="greaterThan">
      <formula>$M$6</formula>
    </cfRule>
  </conditionalFormatting>
  <conditionalFormatting sqref="L84:L87">
    <cfRule type="cellIs" dxfId="1664" priority="1887" operator="greaterThan">
      <formula>$M$6</formula>
    </cfRule>
  </conditionalFormatting>
  <conditionalFormatting sqref="L84:L87">
    <cfRule type="cellIs" dxfId="1663" priority="1886" operator="greaterThan">
      <formula>$M$6</formula>
    </cfRule>
  </conditionalFormatting>
  <conditionalFormatting sqref="L84:L87">
    <cfRule type="cellIs" dxfId="1662" priority="1885" operator="greaterThan">
      <formula>$M$6</formula>
    </cfRule>
  </conditionalFormatting>
  <conditionalFormatting sqref="L84:L87">
    <cfRule type="cellIs" dxfId="1661" priority="1884" operator="greaterThan">
      <formula>$M$6</formula>
    </cfRule>
  </conditionalFormatting>
  <conditionalFormatting sqref="L84:L87">
    <cfRule type="cellIs" dxfId="1660" priority="1883" operator="greaterThan">
      <formula>$M$6</formula>
    </cfRule>
  </conditionalFormatting>
  <conditionalFormatting sqref="L84:L87">
    <cfRule type="cellIs" dxfId="1659" priority="1882" operator="greaterThan">
      <formula>$M$6</formula>
    </cfRule>
  </conditionalFormatting>
  <conditionalFormatting sqref="L84:L87">
    <cfRule type="cellIs" dxfId="1658" priority="1881" operator="greaterThan">
      <formula>$M$6</formula>
    </cfRule>
  </conditionalFormatting>
  <conditionalFormatting sqref="L84:L87">
    <cfRule type="cellIs" dxfId="1657" priority="1880" operator="greaterThan">
      <formula>$M$6</formula>
    </cfRule>
  </conditionalFormatting>
  <conditionalFormatting sqref="L84:L87">
    <cfRule type="cellIs" dxfId="1656" priority="1879" operator="greaterThan">
      <formula>$M$6</formula>
    </cfRule>
  </conditionalFormatting>
  <conditionalFormatting sqref="L84:L87">
    <cfRule type="cellIs" dxfId="1655" priority="1878" operator="greaterThan">
      <formula>$M$6</formula>
    </cfRule>
  </conditionalFormatting>
  <conditionalFormatting sqref="L84:L87">
    <cfRule type="cellIs" dxfId="1654" priority="1877" operator="greaterThan">
      <formula>$M$6</formula>
    </cfRule>
  </conditionalFormatting>
  <conditionalFormatting sqref="L84:L87">
    <cfRule type="cellIs" dxfId="1653" priority="1876" operator="greaterThan">
      <formula>$M$6</formula>
    </cfRule>
  </conditionalFormatting>
  <conditionalFormatting sqref="L84:L87">
    <cfRule type="cellIs" dxfId="1652" priority="1875" operator="greaterThan">
      <formula>$M$6</formula>
    </cfRule>
  </conditionalFormatting>
  <conditionalFormatting sqref="L84:L87">
    <cfRule type="cellIs" dxfId="1651" priority="1874" operator="greaterThan">
      <formula>$M$6</formula>
    </cfRule>
  </conditionalFormatting>
  <conditionalFormatting sqref="L84:L87">
    <cfRule type="cellIs" dxfId="1650" priority="1873" operator="greaterThan">
      <formula>$M$6</formula>
    </cfRule>
  </conditionalFormatting>
  <conditionalFormatting sqref="L84:L87">
    <cfRule type="cellIs" dxfId="1649" priority="1872" operator="greaterThan">
      <formula>$M$6</formula>
    </cfRule>
  </conditionalFormatting>
  <conditionalFormatting sqref="L84:L87">
    <cfRule type="cellIs" dxfId="1648" priority="1871" operator="greaterThan">
      <formula>$M$6</formula>
    </cfRule>
  </conditionalFormatting>
  <conditionalFormatting sqref="L84:L87">
    <cfRule type="cellIs" dxfId="1647" priority="1870" operator="greaterThan">
      <formula>$M$6</formula>
    </cfRule>
  </conditionalFormatting>
  <conditionalFormatting sqref="L84:L87">
    <cfRule type="cellIs" dxfId="1646" priority="1869" operator="greaterThan">
      <formula>$M$6</formula>
    </cfRule>
  </conditionalFormatting>
  <conditionalFormatting sqref="L84:L87">
    <cfRule type="cellIs" dxfId="1645" priority="1868" operator="greaterThan">
      <formula>$M$6</formula>
    </cfRule>
  </conditionalFormatting>
  <conditionalFormatting sqref="L84:L87">
    <cfRule type="cellIs" dxfId="1644" priority="1867" operator="greaterThan">
      <formula>$M$6</formula>
    </cfRule>
  </conditionalFormatting>
  <conditionalFormatting sqref="L84:L87">
    <cfRule type="cellIs" dxfId="1643" priority="1866" operator="greaterThan">
      <formula>$M$6</formula>
    </cfRule>
  </conditionalFormatting>
  <conditionalFormatting sqref="L84:L87">
    <cfRule type="cellIs" dxfId="1642" priority="1865" operator="greaterThan">
      <formula>$M$6</formula>
    </cfRule>
  </conditionalFormatting>
  <conditionalFormatting sqref="L84:L87">
    <cfRule type="cellIs" dxfId="1641" priority="1864" operator="greaterThan">
      <formula>$M$6</formula>
    </cfRule>
  </conditionalFormatting>
  <conditionalFormatting sqref="L84:L87">
    <cfRule type="cellIs" dxfId="1640" priority="1863" operator="greaterThan">
      <formula>$M$6</formula>
    </cfRule>
  </conditionalFormatting>
  <conditionalFormatting sqref="L84:L87">
    <cfRule type="cellIs" dxfId="1639" priority="1862" operator="greaterThan">
      <formula>$M$6</formula>
    </cfRule>
  </conditionalFormatting>
  <conditionalFormatting sqref="L84:L87">
    <cfRule type="cellIs" dxfId="1638" priority="1861" operator="greaterThan">
      <formula>$M$6</formula>
    </cfRule>
  </conditionalFormatting>
  <conditionalFormatting sqref="L84:L87">
    <cfRule type="cellIs" dxfId="1637" priority="1860" operator="greaterThan">
      <formula>$M$6</formula>
    </cfRule>
  </conditionalFormatting>
  <conditionalFormatting sqref="L84:L87">
    <cfRule type="cellIs" dxfId="1636" priority="1859" operator="greaterThan">
      <formula>$M$6</formula>
    </cfRule>
  </conditionalFormatting>
  <conditionalFormatting sqref="L84:L87">
    <cfRule type="cellIs" dxfId="1635" priority="1858" operator="greaterThan">
      <formula>$M$6</formula>
    </cfRule>
  </conditionalFormatting>
  <conditionalFormatting sqref="L84:L87">
    <cfRule type="cellIs" dxfId="1634" priority="1857" operator="greaterThan">
      <formula>$M$6</formula>
    </cfRule>
  </conditionalFormatting>
  <conditionalFormatting sqref="L84:L87">
    <cfRule type="cellIs" dxfId="1633" priority="1856" operator="greaterThan">
      <formula>$M$6</formula>
    </cfRule>
  </conditionalFormatting>
  <conditionalFormatting sqref="L84:L87">
    <cfRule type="cellIs" dxfId="1632" priority="1855" operator="greaterThan">
      <formula>$M$6</formula>
    </cfRule>
  </conditionalFormatting>
  <conditionalFormatting sqref="L84:L87">
    <cfRule type="cellIs" dxfId="1631" priority="1854" operator="greaterThan">
      <formula>$M$6</formula>
    </cfRule>
  </conditionalFormatting>
  <conditionalFormatting sqref="L84:L87">
    <cfRule type="cellIs" dxfId="1630" priority="1853" operator="greaterThan">
      <formula>$M$6</formula>
    </cfRule>
  </conditionalFormatting>
  <conditionalFormatting sqref="L84:L87">
    <cfRule type="cellIs" dxfId="1629" priority="1852" operator="greaterThan">
      <formula>$M$6</formula>
    </cfRule>
  </conditionalFormatting>
  <conditionalFormatting sqref="L84:L87">
    <cfRule type="cellIs" dxfId="1628" priority="1851" operator="greaterThan">
      <formula>$M$6</formula>
    </cfRule>
  </conditionalFormatting>
  <conditionalFormatting sqref="L84:L87">
    <cfRule type="cellIs" dxfId="1627" priority="1850" operator="greaterThan">
      <formula>$M$6</formula>
    </cfRule>
  </conditionalFormatting>
  <conditionalFormatting sqref="L84:L87">
    <cfRule type="cellIs" dxfId="1626" priority="1849" operator="greaterThan">
      <formula>$M$6</formula>
    </cfRule>
  </conditionalFormatting>
  <conditionalFormatting sqref="L84:L87">
    <cfRule type="cellIs" dxfId="1625" priority="1848" operator="greaterThan">
      <formula>$M$6</formula>
    </cfRule>
  </conditionalFormatting>
  <conditionalFormatting sqref="L84:L87">
    <cfRule type="cellIs" dxfId="1624" priority="1847" operator="greaterThan">
      <formula>$M$6</formula>
    </cfRule>
  </conditionalFormatting>
  <conditionalFormatting sqref="L84:L87">
    <cfRule type="cellIs" dxfId="1623" priority="1846" operator="greaterThan">
      <formula>$M$6</formula>
    </cfRule>
  </conditionalFormatting>
  <conditionalFormatting sqref="L84:L87">
    <cfRule type="cellIs" dxfId="1622" priority="1845" operator="greaterThan">
      <formula>$M$6</formula>
    </cfRule>
  </conditionalFormatting>
  <conditionalFormatting sqref="L84:L87">
    <cfRule type="cellIs" dxfId="1621" priority="1844" operator="greaterThan">
      <formula>$M$6</formula>
    </cfRule>
  </conditionalFormatting>
  <conditionalFormatting sqref="L84:L87">
    <cfRule type="cellIs" dxfId="1620" priority="1843" operator="greaterThan">
      <formula>$M$6</formula>
    </cfRule>
  </conditionalFormatting>
  <conditionalFormatting sqref="L84:L87">
    <cfRule type="cellIs" dxfId="1619" priority="1842" operator="greaterThan">
      <formula>$M$6</formula>
    </cfRule>
  </conditionalFormatting>
  <conditionalFormatting sqref="L84:L87">
    <cfRule type="cellIs" dxfId="1618" priority="1841" operator="greaterThan">
      <formula>$M$6</formula>
    </cfRule>
  </conditionalFormatting>
  <conditionalFormatting sqref="L84:L87">
    <cfRule type="cellIs" dxfId="1617" priority="1840" operator="greaterThan">
      <formula>$M$6</formula>
    </cfRule>
  </conditionalFormatting>
  <conditionalFormatting sqref="L84:L87">
    <cfRule type="cellIs" dxfId="1616" priority="1839" operator="greaterThan">
      <formula>$M$6</formula>
    </cfRule>
  </conditionalFormatting>
  <conditionalFormatting sqref="L84:L87">
    <cfRule type="cellIs" dxfId="1615" priority="1838" operator="greaterThan">
      <formula>$M$6</formula>
    </cfRule>
  </conditionalFormatting>
  <conditionalFormatting sqref="L84:L87">
    <cfRule type="cellIs" dxfId="1614" priority="1837" operator="greaterThan">
      <formula>$M$6</formula>
    </cfRule>
  </conditionalFormatting>
  <conditionalFormatting sqref="L84:L87">
    <cfRule type="cellIs" dxfId="1613" priority="1836" operator="greaterThan">
      <formula>$M$6</formula>
    </cfRule>
  </conditionalFormatting>
  <conditionalFormatting sqref="L84:L87">
    <cfRule type="cellIs" dxfId="1612" priority="1835" operator="greaterThan">
      <formula>$M$6</formula>
    </cfRule>
  </conditionalFormatting>
  <conditionalFormatting sqref="L62:L63">
    <cfRule type="cellIs" dxfId="1611" priority="1770" operator="greaterThan">
      <formula>$M$6</formula>
    </cfRule>
  </conditionalFormatting>
  <conditionalFormatting sqref="L62:L63">
    <cfRule type="cellIs" dxfId="1610" priority="1769" operator="greaterThan">
      <formula>$M$6</formula>
    </cfRule>
  </conditionalFormatting>
  <conditionalFormatting sqref="L62:L63">
    <cfRule type="cellIs" dxfId="1609" priority="1768" operator="greaterThan">
      <formula>$M$6</formula>
    </cfRule>
  </conditionalFormatting>
  <conditionalFormatting sqref="L62:L63">
    <cfRule type="cellIs" dxfId="1608" priority="1767" operator="greaterThan">
      <formula>$M$6</formula>
    </cfRule>
  </conditionalFormatting>
  <conditionalFormatting sqref="L62:L63">
    <cfRule type="cellIs" dxfId="1607" priority="1766" operator="greaterThan">
      <formula>$M$6</formula>
    </cfRule>
  </conditionalFormatting>
  <conditionalFormatting sqref="L62:L63">
    <cfRule type="cellIs" dxfId="1606" priority="1765" operator="greaterThan">
      <formula>$M$6</formula>
    </cfRule>
  </conditionalFormatting>
  <conditionalFormatting sqref="L62:L63">
    <cfRule type="cellIs" dxfId="1605" priority="1764" operator="greaterThan">
      <formula>$M$6</formula>
    </cfRule>
  </conditionalFormatting>
  <conditionalFormatting sqref="L62:L63">
    <cfRule type="cellIs" dxfId="1604" priority="1763" operator="greaterThan">
      <formula>$M$6</formula>
    </cfRule>
  </conditionalFormatting>
  <conditionalFormatting sqref="L62:L63">
    <cfRule type="cellIs" dxfId="1603" priority="1762" operator="greaterThan">
      <formula>$M$6</formula>
    </cfRule>
  </conditionalFormatting>
  <conditionalFormatting sqref="L62:L63">
    <cfRule type="cellIs" dxfId="1602" priority="1761" operator="greaterThan">
      <formula>$M$6</formula>
    </cfRule>
  </conditionalFormatting>
  <conditionalFormatting sqref="L62:L63">
    <cfRule type="cellIs" dxfId="1601" priority="1760" operator="greaterThan">
      <formula>$M$6</formula>
    </cfRule>
  </conditionalFormatting>
  <conditionalFormatting sqref="L62:L63">
    <cfRule type="cellIs" dxfId="1600" priority="1759" operator="greaterThan">
      <formula>$M$6</formula>
    </cfRule>
  </conditionalFormatting>
  <conditionalFormatting sqref="L62:L63">
    <cfRule type="cellIs" dxfId="1599" priority="1758" operator="greaterThan">
      <formula>$M$6</formula>
    </cfRule>
  </conditionalFormatting>
  <conditionalFormatting sqref="L62:L63">
    <cfRule type="cellIs" dxfId="1598" priority="1757" operator="greaterThan">
      <formula>$M$6</formula>
    </cfRule>
  </conditionalFormatting>
  <conditionalFormatting sqref="L62:L63">
    <cfRule type="cellIs" dxfId="1597" priority="1756" operator="greaterThan">
      <formula>$M$6</formula>
    </cfRule>
  </conditionalFormatting>
  <conditionalFormatting sqref="L62:L63">
    <cfRule type="cellIs" dxfId="1596" priority="1755" operator="greaterThan">
      <formula>$M$6</formula>
    </cfRule>
  </conditionalFormatting>
  <conditionalFormatting sqref="L62:L63">
    <cfRule type="cellIs" dxfId="1595" priority="1754" operator="greaterThan">
      <formula>$M$6</formula>
    </cfRule>
  </conditionalFormatting>
  <conditionalFormatting sqref="L62:L63">
    <cfRule type="cellIs" dxfId="1594" priority="1753" operator="greaterThan">
      <formula>$M$6</formula>
    </cfRule>
  </conditionalFormatting>
  <conditionalFormatting sqref="L62:L63">
    <cfRule type="cellIs" dxfId="1593" priority="1752" operator="greaterThan">
      <formula>$M$6</formula>
    </cfRule>
  </conditionalFormatting>
  <conditionalFormatting sqref="L62:L63">
    <cfRule type="cellIs" dxfId="1592" priority="1751" operator="greaterThan">
      <formula>$M$6</formula>
    </cfRule>
  </conditionalFormatting>
  <conditionalFormatting sqref="L62:L63">
    <cfRule type="cellIs" dxfId="1591" priority="1750" operator="greaterThan">
      <formula>$M$6</formula>
    </cfRule>
  </conditionalFormatting>
  <conditionalFormatting sqref="L62:L63">
    <cfRule type="cellIs" dxfId="1590" priority="1749" operator="greaterThan">
      <formula>$M$6</formula>
    </cfRule>
  </conditionalFormatting>
  <conditionalFormatting sqref="L62:L63">
    <cfRule type="cellIs" dxfId="1589" priority="1748" operator="greaterThan">
      <formula>$M$6</formula>
    </cfRule>
  </conditionalFormatting>
  <conditionalFormatting sqref="L62:L63">
    <cfRule type="cellIs" dxfId="1588" priority="1747" operator="greaterThan">
      <formula>$M$6</formula>
    </cfRule>
  </conditionalFormatting>
  <conditionalFormatting sqref="L62:L63">
    <cfRule type="cellIs" dxfId="1587" priority="1746" operator="greaterThan">
      <formula>$M$6</formula>
    </cfRule>
  </conditionalFormatting>
  <conditionalFormatting sqref="L62:L63">
    <cfRule type="cellIs" dxfId="1586" priority="1745" operator="greaterThan">
      <formula>$M$6</formula>
    </cfRule>
  </conditionalFormatting>
  <conditionalFormatting sqref="L62:L63">
    <cfRule type="cellIs" dxfId="1585" priority="1744" operator="greaterThan">
      <formula>$M$6</formula>
    </cfRule>
  </conditionalFormatting>
  <conditionalFormatting sqref="L62:L63">
    <cfRule type="cellIs" dxfId="1584" priority="1743" operator="greaterThan">
      <formula>$M$6</formula>
    </cfRule>
  </conditionalFormatting>
  <conditionalFormatting sqref="L62:L63">
    <cfRule type="cellIs" dxfId="1583" priority="1742" operator="greaterThan">
      <formula>$M$6</formula>
    </cfRule>
  </conditionalFormatting>
  <conditionalFormatting sqref="L62:L63">
    <cfRule type="cellIs" dxfId="1582" priority="1741" operator="greaterThan">
      <formula>$M$6</formula>
    </cfRule>
  </conditionalFormatting>
  <conditionalFormatting sqref="L62:L63">
    <cfRule type="cellIs" dxfId="1581" priority="1740" operator="greaterThan">
      <formula>$M$6</formula>
    </cfRule>
  </conditionalFormatting>
  <conditionalFormatting sqref="L62:L63">
    <cfRule type="cellIs" dxfId="1580" priority="1739" operator="greaterThan">
      <formula>$M$6</formula>
    </cfRule>
  </conditionalFormatting>
  <conditionalFormatting sqref="L62:L63">
    <cfRule type="cellIs" dxfId="1579" priority="1738" operator="greaterThan">
      <formula>$M$6</formula>
    </cfRule>
  </conditionalFormatting>
  <conditionalFormatting sqref="L62:L63">
    <cfRule type="cellIs" dxfId="1578" priority="1737" operator="greaterThan">
      <formula>$M$6</formula>
    </cfRule>
  </conditionalFormatting>
  <conditionalFormatting sqref="L62:L63">
    <cfRule type="cellIs" dxfId="1577" priority="1736" operator="greaterThan">
      <formula>$M$6</formula>
    </cfRule>
  </conditionalFormatting>
  <conditionalFormatting sqref="L62:L63">
    <cfRule type="cellIs" dxfId="1576" priority="1735" operator="greaterThan">
      <formula>$M$6</formula>
    </cfRule>
  </conditionalFormatting>
  <conditionalFormatting sqref="L62:L63">
    <cfRule type="cellIs" dxfId="1575" priority="1734" operator="greaterThan">
      <formula>$M$6</formula>
    </cfRule>
  </conditionalFormatting>
  <conditionalFormatting sqref="L62:L63">
    <cfRule type="cellIs" dxfId="1574" priority="1733" operator="greaterThan">
      <formula>$M$6</formula>
    </cfRule>
  </conditionalFormatting>
  <conditionalFormatting sqref="L62:L63">
    <cfRule type="cellIs" dxfId="1573" priority="1732" operator="greaterThan">
      <formula>$M$6</formula>
    </cfRule>
  </conditionalFormatting>
  <conditionalFormatting sqref="L62:L63">
    <cfRule type="cellIs" dxfId="1572" priority="1731" operator="greaterThan">
      <formula>$M$6</formula>
    </cfRule>
  </conditionalFormatting>
  <conditionalFormatting sqref="L62:L63">
    <cfRule type="cellIs" dxfId="1571" priority="1730" operator="greaterThan">
      <formula>$M$6</formula>
    </cfRule>
  </conditionalFormatting>
  <conditionalFormatting sqref="L62:L63">
    <cfRule type="cellIs" dxfId="1570" priority="1729" operator="greaterThan">
      <formula>$M$6</formula>
    </cfRule>
  </conditionalFormatting>
  <conditionalFormatting sqref="L62:L63">
    <cfRule type="cellIs" dxfId="1569" priority="1728" operator="greaterThan">
      <formula>$M$6</formula>
    </cfRule>
  </conditionalFormatting>
  <conditionalFormatting sqref="L62:L63">
    <cfRule type="cellIs" dxfId="1568" priority="1727" operator="greaterThan">
      <formula>$M$6</formula>
    </cfRule>
  </conditionalFormatting>
  <conditionalFormatting sqref="L62:L63">
    <cfRule type="cellIs" dxfId="1567" priority="1726" operator="greaterThan">
      <formula>$M$6</formula>
    </cfRule>
  </conditionalFormatting>
  <conditionalFormatting sqref="L62:L63">
    <cfRule type="cellIs" dxfId="1566" priority="1725" operator="greaterThan">
      <formula>$M$6</formula>
    </cfRule>
  </conditionalFormatting>
  <conditionalFormatting sqref="L62:L63">
    <cfRule type="cellIs" dxfId="1565" priority="1724" operator="greaterThan">
      <formula>$M$6</formula>
    </cfRule>
  </conditionalFormatting>
  <conditionalFormatting sqref="L62:L63">
    <cfRule type="cellIs" dxfId="1564" priority="1723" operator="greaterThan">
      <formula>$M$6</formula>
    </cfRule>
  </conditionalFormatting>
  <conditionalFormatting sqref="L62:L63">
    <cfRule type="cellIs" dxfId="1563" priority="1722" operator="greaterThan">
      <formula>$M$6</formula>
    </cfRule>
  </conditionalFormatting>
  <conditionalFormatting sqref="L62:L63">
    <cfRule type="cellIs" dxfId="1562" priority="1721" operator="greaterThan">
      <formula>$M$6</formula>
    </cfRule>
  </conditionalFormatting>
  <conditionalFormatting sqref="L62:L63">
    <cfRule type="cellIs" dxfId="1561" priority="1720" operator="greaterThan">
      <formula>$M$6</formula>
    </cfRule>
  </conditionalFormatting>
  <conditionalFormatting sqref="L62:L63">
    <cfRule type="cellIs" dxfId="1560" priority="1719" operator="greaterThan">
      <formula>$M$6</formula>
    </cfRule>
  </conditionalFormatting>
  <conditionalFormatting sqref="L62:L63">
    <cfRule type="cellIs" dxfId="1559" priority="1718" operator="greaterThan">
      <formula>$M$6</formula>
    </cfRule>
  </conditionalFormatting>
  <conditionalFormatting sqref="L62:L63">
    <cfRule type="cellIs" dxfId="1558" priority="1717" operator="greaterThan">
      <formula>$M$6</formula>
    </cfRule>
  </conditionalFormatting>
  <conditionalFormatting sqref="L62:L63">
    <cfRule type="cellIs" dxfId="1557" priority="1716" operator="greaterThan">
      <formula>$M$6</formula>
    </cfRule>
  </conditionalFormatting>
  <conditionalFormatting sqref="L62:L63">
    <cfRule type="cellIs" dxfId="1556" priority="1715" operator="greaterThan">
      <formula>$M$6</formula>
    </cfRule>
  </conditionalFormatting>
  <conditionalFormatting sqref="L62:L63">
    <cfRule type="cellIs" dxfId="1555" priority="1714" operator="greaterThan">
      <formula>$M$6</formula>
    </cfRule>
  </conditionalFormatting>
  <conditionalFormatting sqref="L62:L63">
    <cfRule type="cellIs" dxfId="1554" priority="1713" operator="greaterThan">
      <formula>$M$6</formula>
    </cfRule>
  </conditionalFormatting>
  <conditionalFormatting sqref="L62:L63">
    <cfRule type="cellIs" dxfId="1553" priority="1712" operator="greaterThan">
      <formula>$M$6</formula>
    </cfRule>
  </conditionalFormatting>
  <conditionalFormatting sqref="L62:L63">
    <cfRule type="cellIs" dxfId="1552" priority="1711" operator="greaterThan">
      <formula>$M$6</formula>
    </cfRule>
  </conditionalFormatting>
  <conditionalFormatting sqref="L62:L63">
    <cfRule type="cellIs" dxfId="1551" priority="1710" operator="greaterThan">
      <formula>$M$6</formula>
    </cfRule>
  </conditionalFormatting>
  <conditionalFormatting sqref="L62:L63">
    <cfRule type="cellIs" dxfId="1550" priority="1709" operator="greaterThan">
      <formula>$M$6</formula>
    </cfRule>
  </conditionalFormatting>
  <conditionalFormatting sqref="L62:L63">
    <cfRule type="cellIs" dxfId="1549" priority="1708" operator="greaterThan">
      <formula>$M$6</formula>
    </cfRule>
  </conditionalFormatting>
  <conditionalFormatting sqref="L64">
    <cfRule type="cellIs" dxfId="1548" priority="1707" operator="greaterThan">
      <formula>$M$6</formula>
    </cfRule>
  </conditionalFormatting>
  <conditionalFormatting sqref="L64">
    <cfRule type="cellIs" dxfId="1547" priority="1706" operator="greaterThan">
      <formula>$M$6</formula>
    </cfRule>
  </conditionalFormatting>
  <conditionalFormatting sqref="L64">
    <cfRule type="cellIs" dxfId="1546" priority="1705" operator="greaterThan">
      <formula>$M$6</formula>
    </cfRule>
  </conditionalFormatting>
  <conditionalFormatting sqref="L64">
    <cfRule type="cellIs" dxfId="1545" priority="1704" operator="greaterThan">
      <formula>$M$6</formula>
    </cfRule>
  </conditionalFormatting>
  <conditionalFormatting sqref="L64">
    <cfRule type="cellIs" dxfId="1544" priority="1703" operator="greaterThan">
      <formula>$M$6</formula>
    </cfRule>
  </conditionalFormatting>
  <conditionalFormatting sqref="L64">
    <cfRule type="cellIs" dxfId="1543" priority="1702" operator="greaterThan">
      <formula>$M$6</formula>
    </cfRule>
  </conditionalFormatting>
  <conditionalFormatting sqref="L64">
    <cfRule type="cellIs" dxfId="1542" priority="1701" operator="greaterThan">
      <formula>$M$6</formula>
    </cfRule>
  </conditionalFormatting>
  <conditionalFormatting sqref="L64">
    <cfRule type="cellIs" dxfId="1541" priority="1700" operator="greaterThan">
      <formula>$M$6</formula>
    </cfRule>
  </conditionalFormatting>
  <conditionalFormatting sqref="L64">
    <cfRule type="cellIs" dxfId="1540" priority="1699" operator="greaterThan">
      <formula>$M$6</formula>
    </cfRule>
  </conditionalFormatting>
  <conditionalFormatting sqref="L64">
    <cfRule type="cellIs" dxfId="1539" priority="1698" operator="greaterThan">
      <formula>$M$6</formula>
    </cfRule>
  </conditionalFormatting>
  <conditionalFormatting sqref="L64">
    <cfRule type="cellIs" dxfId="1538" priority="1697" operator="greaterThan">
      <formula>$M$6</formula>
    </cfRule>
  </conditionalFormatting>
  <conditionalFormatting sqref="L64">
    <cfRule type="cellIs" dxfId="1537" priority="1696" operator="greaterThan">
      <formula>$M$6</formula>
    </cfRule>
  </conditionalFormatting>
  <conditionalFormatting sqref="L64">
    <cfRule type="cellIs" dxfId="1536" priority="1695" operator="greaterThan">
      <formula>$M$6</formula>
    </cfRule>
  </conditionalFormatting>
  <conditionalFormatting sqref="L64">
    <cfRule type="cellIs" dxfId="1535" priority="1694" operator="greaterThan">
      <formula>$M$6</formula>
    </cfRule>
  </conditionalFormatting>
  <conditionalFormatting sqref="L64">
    <cfRule type="cellIs" dxfId="1534" priority="1693" operator="greaterThan">
      <formula>$M$6</formula>
    </cfRule>
  </conditionalFormatting>
  <conditionalFormatting sqref="L64">
    <cfRule type="cellIs" dxfId="1533" priority="1692" operator="greaterThan">
      <formula>$M$6</formula>
    </cfRule>
  </conditionalFormatting>
  <conditionalFormatting sqref="L64">
    <cfRule type="cellIs" dxfId="1532" priority="1691" operator="greaterThan">
      <formula>$M$6</formula>
    </cfRule>
  </conditionalFormatting>
  <conditionalFormatting sqref="L64">
    <cfRule type="cellIs" dxfId="1531" priority="1690" operator="greaterThan">
      <formula>$M$6</formula>
    </cfRule>
  </conditionalFormatting>
  <conditionalFormatting sqref="L64">
    <cfRule type="cellIs" dxfId="1530" priority="1689" operator="greaterThan">
      <formula>$M$6</formula>
    </cfRule>
  </conditionalFormatting>
  <conditionalFormatting sqref="L64">
    <cfRule type="cellIs" dxfId="1529" priority="1688" operator="greaterThan">
      <formula>$M$6</formula>
    </cfRule>
  </conditionalFormatting>
  <conditionalFormatting sqref="L64">
    <cfRule type="cellIs" dxfId="1528" priority="1687" operator="greaterThan">
      <formula>$M$6</formula>
    </cfRule>
  </conditionalFormatting>
  <conditionalFormatting sqref="L64">
    <cfRule type="cellIs" dxfId="1527" priority="1686" operator="greaterThan">
      <formula>$M$6</formula>
    </cfRule>
  </conditionalFormatting>
  <conditionalFormatting sqref="L64">
    <cfRule type="cellIs" dxfId="1526" priority="1685" operator="greaterThan">
      <formula>$M$6</formula>
    </cfRule>
  </conditionalFormatting>
  <conditionalFormatting sqref="L64">
    <cfRule type="cellIs" dxfId="1525" priority="1684" operator="greaterThan">
      <formula>$M$6</formula>
    </cfRule>
  </conditionalFormatting>
  <conditionalFormatting sqref="L64">
    <cfRule type="cellIs" dxfId="1524" priority="1683" operator="greaterThan">
      <formula>$M$6</formula>
    </cfRule>
  </conditionalFormatting>
  <conditionalFormatting sqref="L64">
    <cfRule type="cellIs" dxfId="1523" priority="1682" operator="greaterThan">
      <formula>$M$6</formula>
    </cfRule>
  </conditionalFormatting>
  <conditionalFormatting sqref="L64">
    <cfRule type="cellIs" dxfId="1522" priority="1681" operator="greaterThan">
      <formula>$M$6</formula>
    </cfRule>
  </conditionalFormatting>
  <conditionalFormatting sqref="L64">
    <cfRule type="cellIs" dxfId="1521" priority="1680" operator="greaterThan">
      <formula>$M$6</formula>
    </cfRule>
  </conditionalFormatting>
  <conditionalFormatting sqref="L64">
    <cfRule type="cellIs" dxfId="1520" priority="1679" operator="greaterThan">
      <formula>$M$6</formula>
    </cfRule>
  </conditionalFormatting>
  <conditionalFormatting sqref="L64">
    <cfRule type="cellIs" dxfId="1519" priority="1678" operator="greaterThan">
      <formula>$M$6</formula>
    </cfRule>
  </conditionalFormatting>
  <conditionalFormatting sqref="L64">
    <cfRule type="cellIs" dxfId="1518" priority="1677" operator="greaterThan">
      <formula>$M$6</formula>
    </cfRule>
  </conditionalFormatting>
  <conditionalFormatting sqref="L64">
    <cfRule type="cellIs" dxfId="1517" priority="1676" operator="greaterThan">
      <formula>$M$6</formula>
    </cfRule>
  </conditionalFormatting>
  <conditionalFormatting sqref="L64">
    <cfRule type="cellIs" dxfId="1516" priority="1675" operator="greaterThan">
      <formula>$M$6</formula>
    </cfRule>
  </conditionalFormatting>
  <conditionalFormatting sqref="L64">
    <cfRule type="cellIs" dxfId="1515" priority="1674" operator="greaterThan">
      <formula>$M$6</formula>
    </cfRule>
  </conditionalFormatting>
  <conditionalFormatting sqref="L64">
    <cfRule type="cellIs" dxfId="1514" priority="1673" operator="greaterThan">
      <formula>$M$6</formula>
    </cfRule>
  </conditionalFormatting>
  <conditionalFormatting sqref="L64">
    <cfRule type="cellIs" dxfId="1513" priority="1672" operator="greaterThan">
      <formula>$M$6</formula>
    </cfRule>
  </conditionalFormatting>
  <conditionalFormatting sqref="L64">
    <cfRule type="cellIs" dxfId="1512" priority="1671" operator="greaterThan">
      <formula>$M$6</formula>
    </cfRule>
  </conditionalFormatting>
  <conditionalFormatting sqref="L64">
    <cfRule type="cellIs" dxfId="1511" priority="1670" operator="greaterThan">
      <formula>$M$6</formula>
    </cfRule>
  </conditionalFormatting>
  <conditionalFormatting sqref="L64">
    <cfRule type="cellIs" dxfId="1510" priority="1669" operator="greaterThan">
      <formula>$M$6</formula>
    </cfRule>
  </conditionalFormatting>
  <conditionalFormatting sqref="L64">
    <cfRule type="cellIs" dxfId="1509" priority="1668" operator="greaterThan">
      <formula>$M$6</formula>
    </cfRule>
  </conditionalFormatting>
  <conditionalFormatting sqref="L64">
    <cfRule type="cellIs" dxfId="1508" priority="1667" operator="greaterThan">
      <formula>$M$6</formula>
    </cfRule>
  </conditionalFormatting>
  <conditionalFormatting sqref="L64">
    <cfRule type="cellIs" dxfId="1507" priority="1666" operator="greaterThan">
      <formula>$M$6</formula>
    </cfRule>
  </conditionalFormatting>
  <conditionalFormatting sqref="L64">
    <cfRule type="cellIs" dxfId="1506" priority="1665" operator="greaterThan">
      <formula>$M$6</formula>
    </cfRule>
  </conditionalFormatting>
  <conditionalFormatting sqref="L64">
    <cfRule type="cellIs" dxfId="1505" priority="1664" operator="greaterThan">
      <formula>$M$6</formula>
    </cfRule>
  </conditionalFormatting>
  <conditionalFormatting sqref="L64">
    <cfRule type="cellIs" dxfId="1504" priority="1663" operator="greaterThan">
      <formula>$M$6</formula>
    </cfRule>
  </conditionalFormatting>
  <conditionalFormatting sqref="L64">
    <cfRule type="cellIs" dxfId="1503" priority="1662" operator="greaterThan">
      <formula>$M$6</formula>
    </cfRule>
  </conditionalFormatting>
  <conditionalFormatting sqref="L64">
    <cfRule type="cellIs" dxfId="1502" priority="1661" operator="greaterThan">
      <formula>$M$6</formula>
    </cfRule>
  </conditionalFormatting>
  <conditionalFormatting sqref="L64">
    <cfRule type="cellIs" dxfId="1501" priority="1660" operator="greaterThan">
      <formula>$M$6</formula>
    </cfRule>
  </conditionalFormatting>
  <conditionalFormatting sqref="L64">
    <cfRule type="cellIs" dxfId="1500" priority="1659" operator="greaterThan">
      <formula>$M$6</formula>
    </cfRule>
  </conditionalFormatting>
  <conditionalFormatting sqref="L64">
    <cfRule type="cellIs" dxfId="1499" priority="1658" operator="greaterThan">
      <formula>$M$6</formula>
    </cfRule>
  </conditionalFormatting>
  <conditionalFormatting sqref="L64">
    <cfRule type="cellIs" dxfId="1498" priority="1657" operator="greaterThan">
      <formula>$M$6</formula>
    </cfRule>
  </conditionalFormatting>
  <conditionalFormatting sqref="L64">
    <cfRule type="cellIs" dxfId="1497" priority="1656" operator="greaterThan">
      <formula>$M$6</formula>
    </cfRule>
  </conditionalFormatting>
  <conditionalFormatting sqref="L64">
    <cfRule type="cellIs" dxfId="1496" priority="1655" operator="greaterThan">
      <formula>$M$6</formula>
    </cfRule>
  </conditionalFormatting>
  <conditionalFormatting sqref="L64">
    <cfRule type="cellIs" dxfId="1495" priority="1654" operator="greaterThan">
      <formula>$M$6</formula>
    </cfRule>
  </conditionalFormatting>
  <conditionalFormatting sqref="L64">
    <cfRule type="cellIs" dxfId="1494" priority="1653" operator="greaterThan">
      <formula>$M$6</formula>
    </cfRule>
  </conditionalFormatting>
  <conditionalFormatting sqref="L64">
    <cfRule type="cellIs" dxfId="1493" priority="1652" operator="greaterThan">
      <formula>$M$6</formula>
    </cfRule>
  </conditionalFormatting>
  <conditionalFormatting sqref="L64">
    <cfRule type="cellIs" dxfId="1492" priority="1651" operator="greaterThan">
      <formula>$M$6</formula>
    </cfRule>
  </conditionalFormatting>
  <conditionalFormatting sqref="L64">
    <cfRule type="cellIs" dxfId="1491" priority="1650" operator="greaterThan">
      <formula>$M$6</formula>
    </cfRule>
  </conditionalFormatting>
  <conditionalFormatting sqref="L64">
    <cfRule type="cellIs" dxfId="1490" priority="1649" operator="greaterThan">
      <formula>$M$6</formula>
    </cfRule>
  </conditionalFormatting>
  <conditionalFormatting sqref="L64">
    <cfRule type="cellIs" dxfId="1489" priority="1648" operator="greaterThan">
      <formula>$M$6</formula>
    </cfRule>
  </conditionalFormatting>
  <conditionalFormatting sqref="L64">
    <cfRule type="cellIs" dxfId="1488" priority="1647" operator="greaterThan">
      <formula>$M$6</formula>
    </cfRule>
  </conditionalFormatting>
  <conditionalFormatting sqref="L64">
    <cfRule type="cellIs" dxfId="1487" priority="1646" operator="greaterThan">
      <formula>$M$6</formula>
    </cfRule>
  </conditionalFormatting>
  <conditionalFormatting sqref="L64">
    <cfRule type="cellIs" dxfId="1486" priority="1645" operator="greaterThan">
      <formula>$M$6</formula>
    </cfRule>
  </conditionalFormatting>
  <conditionalFormatting sqref="L75:L78">
    <cfRule type="cellIs" dxfId="1485" priority="1644" operator="greaterThan">
      <formula>$M$6</formula>
    </cfRule>
  </conditionalFormatting>
  <conditionalFormatting sqref="L75:L78">
    <cfRule type="cellIs" dxfId="1484" priority="1643" operator="greaterThan">
      <formula>$M$6</formula>
    </cfRule>
  </conditionalFormatting>
  <conditionalFormatting sqref="L75:L78">
    <cfRule type="cellIs" dxfId="1483" priority="1642" operator="greaterThan">
      <formula>$M$6</formula>
    </cfRule>
  </conditionalFormatting>
  <conditionalFormatting sqref="L75:L78">
    <cfRule type="cellIs" dxfId="1482" priority="1641" operator="greaterThan">
      <formula>$M$6</formula>
    </cfRule>
  </conditionalFormatting>
  <conditionalFormatting sqref="L75:L78">
    <cfRule type="cellIs" dxfId="1481" priority="1640" operator="greaterThan">
      <formula>$M$6</formula>
    </cfRule>
  </conditionalFormatting>
  <conditionalFormatting sqref="L75:L78">
    <cfRule type="cellIs" dxfId="1480" priority="1639" operator="greaterThan">
      <formula>$M$6</formula>
    </cfRule>
  </conditionalFormatting>
  <conditionalFormatting sqref="L75:L78">
    <cfRule type="cellIs" dxfId="1479" priority="1638" operator="greaterThan">
      <formula>$M$6</formula>
    </cfRule>
  </conditionalFormatting>
  <conditionalFormatting sqref="L75:L78">
    <cfRule type="cellIs" dxfId="1478" priority="1637" operator="greaterThan">
      <formula>$M$6</formula>
    </cfRule>
  </conditionalFormatting>
  <conditionalFormatting sqref="L75:L78">
    <cfRule type="cellIs" dxfId="1477" priority="1636" operator="greaterThan">
      <formula>$M$6</formula>
    </cfRule>
  </conditionalFormatting>
  <conditionalFormatting sqref="L75:L78">
    <cfRule type="cellIs" dxfId="1476" priority="1635" operator="greaterThan">
      <formula>$M$6</formula>
    </cfRule>
  </conditionalFormatting>
  <conditionalFormatting sqref="L75:L78">
    <cfRule type="cellIs" dxfId="1475" priority="1634" operator="greaterThan">
      <formula>$M$6</formula>
    </cfRule>
  </conditionalFormatting>
  <conditionalFormatting sqref="L75:L78">
    <cfRule type="cellIs" dxfId="1474" priority="1633" operator="greaterThan">
      <formula>$M$6</formula>
    </cfRule>
  </conditionalFormatting>
  <conditionalFormatting sqref="L75:L78">
    <cfRule type="cellIs" dxfId="1473" priority="1632" operator="greaterThan">
      <formula>$M$6</formula>
    </cfRule>
  </conditionalFormatting>
  <conditionalFormatting sqref="L75:L78">
    <cfRule type="cellIs" dxfId="1472" priority="1631" operator="greaterThan">
      <formula>$M$6</formula>
    </cfRule>
  </conditionalFormatting>
  <conditionalFormatting sqref="L75:L78">
    <cfRule type="cellIs" dxfId="1471" priority="1630" operator="greaterThan">
      <formula>$M$6</formula>
    </cfRule>
  </conditionalFormatting>
  <conditionalFormatting sqref="L75:L78">
    <cfRule type="cellIs" dxfId="1470" priority="1629" operator="greaterThan">
      <formula>$M$6</formula>
    </cfRule>
  </conditionalFormatting>
  <conditionalFormatting sqref="L75:L78">
    <cfRule type="cellIs" dxfId="1469" priority="1628" operator="greaterThan">
      <formula>$M$6</formula>
    </cfRule>
  </conditionalFormatting>
  <conditionalFormatting sqref="L75:L78">
    <cfRule type="cellIs" dxfId="1468" priority="1627" operator="greaterThan">
      <formula>$M$6</formula>
    </cfRule>
  </conditionalFormatting>
  <conditionalFormatting sqref="L75:L78">
    <cfRule type="cellIs" dxfId="1467" priority="1626" operator="greaterThan">
      <formula>$M$6</formula>
    </cfRule>
  </conditionalFormatting>
  <conditionalFormatting sqref="L75:L78">
    <cfRule type="cellIs" dxfId="1466" priority="1625" operator="greaterThan">
      <formula>$M$6</formula>
    </cfRule>
  </conditionalFormatting>
  <conditionalFormatting sqref="L75:L78">
    <cfRule type="cellIs" dxfId="1465" priority="1624" operator="greaterThan">
      <formula>$M$6</formula>
    </cfRule>
  </conditionalFormatting>
  <conditionalFormatting sqref="L75:L78">
    <cfRule type="cellIs" dxfId="1464" priority="1623" operator="greaterThan">
      <formula>$M$6</formula>
    </cfRule>
  </conditionalFormatting>
  <conditionalFormatting sqref="L75:L78">
    <cfRule type="cellIs" dxfId="1463" priority="1622" operator="greaterThan">
      <formula>$M$6</formula>
    </cfRule>
  </conditionalFormatting>
  <conditionalFormatting sqref="L75:L78">
    <cfRule type="cellIs" dxfId="1462" priority="1621" operator="greaterThan">
      <formula>$M$6</formula>
    </cfRule>
  </conditionalFormatting>
  <conditionalFormatting sqref="L75:L78">
    <cfRule type="cellIs" dxfId="1461" priority="1620" operator="greaterThan">
      <formula>$M$6</formula>
    </cfRule>
  </conditionalFormatting>
  <conditionalFormatting sqref="L75:L78">
    <cfRule type="cellIs" dxfId="1460" priority="1619" operator="greaterThan">
      <formula>$M$6</formula>
    </cfRule>
  </conditionalFormatting>
  <conditionalFormatting sqref="L75:L78">
    <cfRule type="cellIs" dxfId="1459" priority="1618" operator="greaterThan">
      <formula>$M$6</formula>
    </cfRule>
  </conditionalFormatting>
  <conditionalFormatting sqref="L75:L78">
    <cfRule type="cellIs" dxfId="1458" priority="1617" operator="greaterThan">
      <formula>$M$6</formula>
    </cfRule>
  </conditionalFormatting>
  <conditionalFormatting sqref="L75:L78">
    <cfRule type="cellIs" dxfId="1457" priority="1616" operator="greaterThan">
      <formula>$M$6</formula>
    </cfRule>
  </conditionalFormatting>
  <conditionalFormatting sqref="L75:L78">
    <cfRule type="cellIs" dxfId="1456" priority="1615" operator="greaterThan">
      <formula>$M$6</formula>
    </cfRule>
  </conditionalFormatting>
  <conditionalFormatting sqref="L75:L78">
    <cfRule type="cellIs" dxfId="1455" priority="1614" operator="greaterThan">
      <formula>$M$6</formula>
    </cfRule>
  </conditionalFormatting>
  <conditionalFormatting sqref="L75:L78">
    <cfRule type="cellIs" dxfId="1454" priority="1613" operator="greaterThan">
      <formula>$M$6</formula>
    </cfRule>
  </conditionalFormatting>
  <conditionalFormatting sqref="L75:L78">
    <cfRule type="cellIs" dxfId="1453" priority="1612" operator="greaterThan">
      <formula>$M$6</formula>
    </cfRule>
  </conditionalFormatting>
  <conditionalFormatting sqref="L75:L78">
    <cfRule type="cellIs" dxfId="1452" priority="1611" operator="greaterThan">
      <formula>$M$6</formula>
    </cfRule>
  </conditionalFormatting>
  <conditionalFormatting sqref="L75:L78">
    <cfRule type="cellIs" dxfId="1451" priority="1610" operator="greaterThan">
      <formula>$M$6</formula>
    </cfRule>
  </conditionalFormatting>
  <conditionalFormatting sqref="L75:L78">
    <cfRule type="cellIs" dxfId="1450" priority="1609" operator="greaterThan">
      <formula>$M$6</formula>
    </cfRule>
  </conditionalFormatting>
  <conditionalFormatting sqref="L75:L78">
    <cfRule type="cellIs" dxfId="1449" priority="1608" operator="greaterThan">
      <formula>$M$6</formula>
    </cfRule>
  </conditionalFormatting>
  <conditionalFormatting sqref="L75:L78">
    <cfRule type="cellIs" dxfId="1448" priority="1607" operator="greaterThan">
      <formula>$M$6</formula>
    </cfRule>
  </conditionalFormatting>
  <conditionalFormatting sqref="L75:L78">
    <cfRule type="cellIs" dxfId="1447" priority="1606" operator="greaterThan">
      <formula>$M$6</formula>
    </cfRule>
  </conditionalFormatting>
  <conditionalFormatting sqref="L75:L78">
    <cfRule type="cellIs" dxfId="1446" priority="1605" operator="greaterThan">
      <formula>$M$6</formula>
    </cfRule>
  </conditionalFormatting>
  <conditionalFormatting sqref="L75:L78">
    <cfRule type="cellIs" dxfId="1445" priority="1604" operator="greaterThan">
      <formula>$M$6</formula>
    </cfRule>
  </conditionalFormatting>
  <conditionalFormatting sqref="L75:L78">
    <cfRule type="cellIs" dxfId="1444" priority="1603" operator="greaterThan">
      <formula>$M$6</formula>
    </cfRule>
  </conditionalFormatting>
  <conditionalFormatting sqref="L75:L78">
    <cfRule type="cellIs" dxfId="1443" priority="1602" operator="greaterThan">
      <formula>$M$6</formula>
    </cfRule>
  </conditionalFormatting>
  <conditionalFormatting sqref="L75:L78">
    <cfRule type="cellIs" dxfId="1442" priority="1601" operator="greaterThan">
      <formula>$M$6</formula>
    </cfRule>
  </conditionalFormatting>
  <conditionalFormatting sqref="L75:L78">
    <cfRule type="cellIs" dxfId="1441" priority="1600" operator="greaterThan">
      <formula>$M$6</formula>
    </cfRule>
  </conditionalFormatting>
  <conditionalFormatting sqref="L75:L78">
    <cfRule type="cellIs" dxfId="1440" priority="1599" operator="greaterThan">
      <formula>$M$6</formula>
    </cfRule>
  </conditionalFormatting>
  <conditionalFormatting sqref="L75:L78">
    <cfRule type="cellIs" dxfId="1439" priority="1598" operator="greaterThan">
      <formula>$M$6</formula>
    </cfRule>
  </conditionalFormatting>
  <conditionalFormatting sqref="L75:L78">
    <cfRule type="cellIs" dxfId="1438" priority="1597" operator="greaterThan">
      <formula>$M$6</formula>
    </cfRule>
  </conditionalFormatting>
  <conditionalFormatting sqref="L75:L78">
    <cfRule type="cellIs" dxfId="1437" priority="1596" operator="greaterThan">
      <formula>$M$6</formula>
    </cfRule>
  </conditionalFormatting>
  <conditionalFormatting sqref="L75:L78">
    <cfRule type="cellIs" dxfId="1436" priority="1595" operator="greaterThan">
      <formula>$M$6</formula>
    </cfRule>
  </conditionalFormatting>
  <conditionalFormatting sqref="L75:L78">
    <cfRule type="cellIs" dxfId="1435" priority="1594" operator="greaterThan">
      <formula>$M$6</formula>
    </cfRule>
  </conditionalFormatting>
  <conditionalFormatting sqref="L75:L78">
    <cfRule type="cellIs" dxfId="1434" priority="1593" operator="greaterThan">
      <formula>$M$6</formula>
    </cfRule>
  </conditionalFormatting>
  <conditionalFormatting sqref="L75:L78">
    <cfRule type="cellIs" dxfId="1433" priority="1592" operator="greaterThan">
      <formula>$M$6</formula>
    </cfRule>
  </conditionalFormatting>
  <conditionalFormatting sqref="L75:L78">
    <cfRule type="cellIs" dxfId="1432" priority="1591" operator="greaterThan">
      <formula>$M$6</formula>
    </cfRule>
  </conditionalFormatting>
  <conditionalFormatting sqref="L75:L78">
    <cfRule type="cellIs" dxfId="1431" priority="1590" operator="greaterThan">
      <formula>$M$6</formula>
    </cfRule>
  </conditionalFormatting>
  <conditionalFormatting sqref="L75:L78">
    <cfRule type="cellIs" dxfId="1430" priority="1589" operator="greaterThan">
      <formula>$M$6</formula>
    </cfRule>
  </conditionalFormatting>
  <conditionalFormatting sqref="L75:L78">
    <cfRule type="cellIs" dxfId="1429" priority="1588" operator="greaterThan">
      <formula>$M$6</formula>
    </cfRule>
  </conditionalFormatting>
  <conditionalFormatting sqref="L75:L78">
    <cfRule type="cellIs" dxfId="1428" priority="1587" operator="greaterThan">
      <formula>$M$6</formula>
    </cfRule>
  </conditionalFormatting>
  <conditionalFormatting sqref="L75:L78">
    <cfRule type="cellIs" dxfId="1427" priority="1586" operator="greaterThan">
      <formula>$M$6</formula>
    </cfRule>
  </conditionalFormatting>
  <conditionalFormatting sqref="L75:L78">
    <cfRule type="cellIs" dxfId="1426" priority="1585" operator="greaterThan">
      <formula>$M$6</formula>
    </cfRule>
  </conditionalFormatting>
  <conditionalFormatting sqref="L75:L78">
    <cfRule type="cellIs" dxfId="1425" priority="1584" operator="greaterThan">
      <formula>$M$6</formula>
    </cfRule>
  </conditionalFormatting>
  <conditionalFormatting sqref="L75:L78">
    <cfRule type="cellIs" dxfId="1424" priority="1583" operator="greaterThan">
      <formula>$M$6</formula>
    </cfRule>
  </conditionalFormatting>
  <conditionalFormatting sqref="L75:L78">
    <cfRule type="cellIs" dxfId="1423" priority="1582" operator="greaterThan">
      <formula>$M$6</formula>
    </cfRule>
  </conditionalFormatting>
  <conditionalFormatting sqref="L79">
    <cfRule type="cellIs" dxfId="1422" priority="1581" operator="greaterThan">
      <formula>$M$6</formula>
    </cfRule>
  </conditionalFormatting>
  <conditionalFormatting sqref="L79">
    <cfRule type="cellIs" dxfId="1421" priority="1580" operator="greaterThan">
      <formula>$M$6</formula>
    </cfRule>
  </conditionalFormatting>
  <conditionalFormatting sqref="L79">
    <cfRule type="cellIs" dxfId="1420" priority="1579" operator="greaterThan">
      <formula>$M$6</formula>
    </cfRule>
  </conditionalFormatting>
  <conditionalFormatting sqref="L79">
    <cfRule type="cellIs" dxfId="1419" priority="1578" operator="greaterThan">
      <formula>$M$6</formula>
    </cfRule>
  </conditionalFormatting>
  <conditionalFormatting sqref="L79">
    <cfRule type="cellIs" dxfId="1418" priority="1577" operator="greaterThan">
      <formula>$M$6</formula>
    </cfRule>
  </conditionalFormatting>
  <conditionalFormatting sqref="L79">
    <cfRule type="cellIs" dxfId="1417" priority="1576" operator="greaterThan">
      <formula>$M$6</formula>
    </cfRule>
  </conditionalFormatting>
  <conditionalFormatting sqref="L79">
    <cfRule type="cellIs" dxfId="1416" priority="1575" operator="greaterThan">
      <formula>$M$6</formula>
    </cfRule>
  </conditionalFormatting>
  <conditionalFormatting sqref="L79">
    <cfRule type="cellIs" dxfId="1415" priority="1574" operator="greaterThan">
      <formula>$M$6</formula>
    </cfRule>
  </conditionalFormatting>
  <conditionalFormatting sqref="L79">
    <cfRule type="cellIs" dxfId="1414" priority="1573" operator="greaterThan">
      <formula>$M$6</formula>
    </cfRule>
  </conditionalFormatting>
  <conditionalFormatting sqref="L79">
    <cfRule type="cellIs" dxfId="1413" priority="1572" operator="greaterThan">
      <formula>$M$6</formula>
    </cfRule>
  </conditionalFormatting>
  <conditionalFormatting sqref="L79">
    <cfRule type="cellIs" dxfId="1412" priority="1571" operator="greaterThan">
      <formula>$M$6</formula>
    </cfRule>
  </conditionalFormatting>
  <conditionalFormatting sqref="L79">
    <cfRule type="cellIs" dxfId="1411" priority="1570" operator="greaterThan">
      <formula>$M$6</formula>
    </cfRule>
  </conditionalFormatting>
  <conditionalFormatting sqref="L79">
    <cfRule type="cellIs" dxfId="1410" priority="1569" operator="greaterThan">
      <formula>$M$6</formula>
    </cfRule>
  </conditionalFormatting>
  <conditionalFormatting sqref="L79">
    <cfRule type="cellIs" dxfId="1409" priority="1568" operator="greaterThan">
      <formula>$M$6</formula>
    </cfRule>
  </conditionalFormatting>
  <conditionalFormatting sqref="L79">
    <cfRule type="cellIs" dxfId="1408" priority="1567" operator="greaterThan">
      <formula>$M$6</formula>
    </cfRule>
  </conditionalFormatting>
  <conditionalFormatting sqref="L79">
    <cfRule type="cellIs" dxfId="1407" priority="1566" operator="greaterThan">
      <formula>$M$6</formula>
    </cfRule>
  </conditionalFormatting>
  <conditionalFormatting sqref="L79">
    <cfRule type="cellIs" dxfId="1406" priority="1565" operator="greaterThan">
      <formula>$M$6</formula>
    </cfRule>
  </conditionalFormatting>
  <conditionalFormatting sqref="L79">
    <cfRule type="cellIs" dxfId="1405" priority="1564" operator="greaterThan">
      <formula>$M$6</formula>
    </cfRule>
  </conditionalFormatting>
  <conditionalFormatting sqref="L79">
    <cfRule type="cellIs" dxfId="1404" priority="1563" operator="greaterThan">
      <formula>$M$6</formula>
    </cfRule>
  </conditionalFormatting>
  <conditionalFormatting sqref="L79">
    <cfRule type="cellIs" dxfId="1403" priority="1562" operator="greaterThan">
      <formula>$M$6</formula>
    </cfRule>
  </conditionalFormatting>
  <conditionalFormatting sqref="L79">
    <cfRule type="cellIs" dxfId="1402" priority="1561" operator="greaterThan">
      <formula>$M$6</formula>
    </cfRule>
  </conditionalFormatting>
  <conditionalFormatting sqref="L79">
    <cfRule type="cellIs" dxfId="1401" priority="1560" operator="greaterThan">
      <formula>$M$6</formula>
    </cfRule>
  </conditionalFormatting>
  <conditionalFormatting sqref="L79">
    <cfRule type="cellIs" dxfId="1400" priority="1559" operator="greaterThan">
      <formula>$M$6</formula>
    </cfRule>
  </conditionalFormatting>
  <conditionalFormatting sqref="L79">
    <cfRule type="cellIs" dxfId="1399" priority="1558" operator="greaterThan">
      <formula>$M$6</formula>
    </cfRule>
  </conditionalFormatting>
  <conditionalFormatting sqref="L79">
    <cfRule type="cellIs" dxfId="1398" priority="1557" operator="greaterThan">
      <formula>$M$6</formula>
    </cfRule>
  </conditionalFormatting>
  <conditionalFormatting sqref="L79">
    <cfRule type="cellIs" dxfId="1397" priority="1556" operator="greaterThan">
      <formula>$M$6</formula>
    </cfRule>
  </conditionalFormatting>
  <conditionalFormatting sqref="L79">
    <cfRule type="cellIs" dxfId="1396" priority="1555" operator="greaterThan">
      <formula>$M$6</formula>
    </cfRule>
  </conditionalFormatting>
  <conditionalFormatting sqref="L79">
    <cfRule type="cellIs" dxfId="1395" priority="1554" operator="greaterThan">
      <formula>$M$6</formula>
    </cfRule>
  </conditionalFormatting>
  <conditionalFormatting sqref="L79">
    <cfRule type="cellIs" dxfId="1394" priority="1553" operator="greaterThan">
      <formula>$M$6</formula>
    </cfRule>
  </conditionalFormatting>
  <conditionalFormatting sqref="L79">
    <cfRule type="cellIs" dxfId="1393" priority="1552" operator="greaterThan">
      <formula>$M$6</formula>
    </cfRule>
  </conditionalFormatting>
  <conditionalFormatting sqref="L79">
    <cfRule type="cellIs" dxfId="1392" priority="1551" operator="greaterThan">
      <formula>$M$6</formula>
    </cfRule>
  </conditionalFormatting>
  <conditionalFormatting sqref="L79">
    <cfRule type="cellIs" dxfId="1391" priority="1550" operator="greaterThan">
      <formula>$M$6</formula>
    </cfRule>
  </conditionalFormatting>
  <conditionalFormatting sqref="L79">
    <cfRule type="cellIs" dxfId="1390" priority="1549" operator="greaterThan">
      <formula>$M$6</formula>
    </cfRule>
  </conditionalFormatting>
  <conditionalFormatting sqref="L79">
    <cfRule type="cellIs" dxfId="1389" priority="1548" operator="greaterThan">
      <formula>$M$6</formula>
    </cfRule>
  </conditionalFormatting>
  <conditionalFormatting sqref="L79">
    <cfRule type="cellIs" dxfId="1388" priority="1547" operator="greaterThan">
      <formula>$M$6</formula>
    </cfRule>
  </conditionalFormatting>
  <conditionalFormatting sqref="L79">
    <cfRule type="cellIs" dxfId="1387" priority="1546" operator="greaterThan">
      <formula>$M$6</formula>
    </cfRule>
  </conditionalFormatting>
  <conditionalFormatting sqref="L79">
    <cfRule type="cellIs" dxfId="1386" priority="1545" operator="greaterThan">
      <formula>$M$6</formula>
    </cfRule>
  </conditionalFormatting>
  <conditionalFormatting sqref="L79">
    <cfRule type="cellIs" dxfId="1385" priority="1544" operator="greaterThan">
      <formula>$M$6</formula>
    </cfRule>
  </conditionalFormatting>
  <conditionalFormatting sqref="L79">
    <cfRule type="cellIs" dxfId="1384" priority="1543" operator="greaterThan">
      <formula>$M$6</formula>
    </cfRule>
  </conditionalFormatting>
  <conditionalFormatting sqref="L79">
    <cfRule type="cellIs" dxfId="1383" priority="1542" operator="greaterThan">
      <formula>$M$6</formula>
    </cfRule>
  </conditionalFormatting>
  <conditionalFormatting sqref="L79">
    <cfRule type="cellIs" dxfId="1382" priority="1541" operator="greaterThan">
      <formula>$M$6</formula>
    </cfRule>
  </conditionalFormatting>
  <conditionalFormatting sqref="L79">
    <cfRule type="cellIs" dxfId="1381" priority="1540" operator="greaterThan">
      <formula>$M$6</formula>
    </cfRule>
  </conditionalFormatting>
  <conditionalFormatting sqref="L79">
    <cfRule type="cellIs" dxfId="1380" priority="1539" operator="greaterThan">
      <formula>$M$6</formula>
    </cfRule>
  </conditionalFormatting>
  <conditionalFormatting sqref="L79">
    <cfRule type="cellIs" dxfId="1379" priority="1538" operator="greaterThan">
      <formula>$M$6</formula>
    </cfRule>
  </conditionalFormatting>
  <conditionalFormatting sqref="L79">
    <cfRule type="cellIs" dxfId="1378" priority="1537" operator="greaterThan">
      <formula>$M$6</formula>
    </cfRule>
  </conditionalFormatting>
  <conditionalFormatting sqref="L79">
    <cfRule type="cellIs" dxfId="1377" priority="1536" operator="greaterThan">
      <formula>$M$6</formula>
    </cfRule>
  </conditionalFormatting>
  <conditionalFormatting sqref="L79">
    <cfRule type="cellIs" dxfId="1376" priority="1535" operator="greaterThan">
      <formula>$M$6</formula>
    </cfRule>
  </conditionalFormatting>
  <conditionalFormatting sqref="L79">
    <cfRule type="cellIs" dxfId="1375" priority="1534" operator="greaterThan">
      <formula>$M$6</formula>
    </cfRule>
  </conditionalFormatting>
  <conditionalFormatting sqref="L79">
    <cfRule type="cellIs" dxfId="1374" priority="1533" operator="greaterThan">
      <formula>$M$6</formula>
    </cfRule>
  </conditionalFormatting>
  <conditionalFormatting sqref="L79">
    <cfRule type="cellIs" dxfId="1373" priority="1532" operator="greaterThan">
      <formula>$M$6</formula>
    </cfRule>
  </conditionalFormatting>
  <conditionalFormatting sqref="L79">
    <cfRule type="cellIs" dxfId="1372" priority="1531" operator="greaterThan">
      <formula>$M$6</formula>
    </cfRule>
  </conditionalFormatting>
  <conditionalFormatting sqref="L79">
    <cfRule type="cellIs" dxfId="1371" priority="1530" operator="greaterThan">
      <formula>$M$6</formula>
    </cfRule>
  </conditionalFormatting>
  <conditionalFormatting sqref="L79">
    <cfRule type="cellIs" dxfId="1370" priority="1529" operator="greaterThan">
      <formula>$M$6</formula>
    </cfRule>
  </conditionalFormatting>
  <conditionalFormatting sqref="L79">
    <cfRule type="cellIs" dxfId="1369" priority="1528" operator="greaterThan">
      <formula>$M$6</formula>
    </cfRule>
  </conditionalFormatting>
  <conditionalFormatting sqref="L79">
    <cfRule type="cellIs" dxfId="1368" priority="1527" operator="greaterThan">
      <formula>$M$6</formula>
    </cfRule>
  </conditionalFormatting>
  <conditionalFormatting sqref="L79">
    <cfRule type="cellIs" dxfId="1367" priority="1526" operator="greaterThan">
      <formula>$M$6</formula>
    </cfRule>
  </conditionalFormatting>
  <conditionalFormatting sqref="L79">
    <cfRule type="cellIs" dxfId="1366" priority="1525" operator="greaterThan">
      <formula>$M$6</formula>
    </cfRule>
  </conditionalFormatting>
  <conditionalFormatting sqref="L79">
    <cfRule type="cellIs" dxfId="1365" priority="1524" operator="greaterThan">
      <formula>$M$6</formula>
    </cfRule>
  </conditionalFormatting>
  <conditionalFormatting sqref="L79">
    <cfRule type="cellIs" dxfId="1364" priority="1523" operator="greaterThan">
      <formula>$M$6</formula>
    </cfRule>
  </conditionalFormatting>
  <conditionalFormatting sqref="L79">
    <cfRule type="cellIs" dxfId="1363" priority="1522" operator="greaterThan">
      <formula>$M$6</formula>
    </cfRule>
  </conditionalFormatting>
  <conditionalFormatting sqref="L79">
    <cfRule type="cellIs" dxfId="1362" priority="1521" operator="greaterThan">
      <formula>$M$6</formula>
    </cfRule>
  </conditionalFormatting>
  <conditionalFormatting sqref="L79">
    <cfRule type="cellIs" dxfId="1361" priority="1520" operator="greaterThan">
      <formula>$M$6</formula>
    </cfRule>
  </conditionalFormatting>
  <conditionalFormatting sqref="L79">
    <cfRule type="cellIs" dxfId="1360" priority="1519" operator="greaterThan">
      <formula>$M$6</formula>
    </cfRule>
  </conditionalFormatting>
  <conditionalFormatting sqref="L79:L82">
    <cfRule type="cellIs" dxfId="1359" priority="1518" operator="greaterThan">
      <formula>$M$6</formula>
    </cfRule>
  </conditionalFormatting>
  <conditionalFormatting sqref="L79:L82">
    <cfRule type="cellIs" dxfId="1358" priority="1517" operator="greaterThan">
      <formula>$M$6</formula>
    </cfRule>
  </conditionalFormatting>
  <conditionalFormatting sqref="L79:L82">
    <cfRule type="cellIs" dxfId="1357" priority="1516" operator="greaterThan">
      <formula>$M$6</formula>
    </cfRule>
  </conditionalFormatting>
  <conditionalFormatting sqref="L79:L82">
    <cfRule type="cellIs" dxfId="1356" priority="1515" operator="greaterThan">
      <formula>$M$6</formula>
    </cfRule>
  </conditionalFormatting>
  <conditionalFormatting sqref="L79:L82">
    <cfRule type="cellIs" dxfId="1355" priority="1514" operator="greaterThan">
      <formula>$M$6</formula>
    </cfRule>
  </conditionalFormatting>
  <conditionalFormatting sqref="L79:L82">
    <cfRule type="cellIs" dxfId="1354" priority="1513" operator="greaterThan">
      <formula>$M$6</formula>
    </cfRule>
  </conditionalFormatting>
  <conditionalFormatting sqref="L79:L82">
    <cfRule type="cellIs" dxfId="1353" priority="1512" operator="greaterThan">
      <formula>$M$6</formula>
    </cfRule>
  </conditionalFormatting>
  <conditionalFormatting sqref="L79:L82">
    <cfRule type="cellIs" dxfId="1352" priority="1511" operator="greaterThan">
      <formula>$M$6</formula>
    </cfRule>
  </conditionalFormatting>
  <conditionalFormatting sqref="L79:L82">
    <cfRule type="cellIs" dxfId="1351" priority="1510" operator="greaterThan">
      <formula>$M$6</formula>
    </cfRule>
  </conditionalFormatting>
  <conditionalFormatting sqref="L79:L82">
    <cfRule type="cellIs" dxfId="1350" priority="1509" operator="greaterThan">
      <formula>$M$6</formula>
    </cfRule>
  </conditionalFormatting>
  <conditionalFormatting sqref="L79:L82">
    <cfRule type="cellIs" dxfId="1349" priority="1508" operator="greaterThan">
      <formula>$M$6</formula>
    </cfRule>
  </conditionalFormatting>
  <conditionalFormatting sqref="L79:L82">
    <cfRule type="cellIs" dxfId="1348" priority="1507" operator="greaterThan">
      <formula>$M$6</formula>
    </cfRule>
  </conditionalFormatting>
  <conditionalFormatting sqref="L79:L82">
    <cfRule type="cellIs" dxfId="1347" priority="1506" operator="greaterThan">
      <formula>$M$6</formula>
    </cfRule>
  </conditionalFormatting>
  <conditionalFormatting sqref="L79:L82">
    <cfRule type="cellIs" dxfId="1346" priority="1505" operator="greaterThan">
      <formula>$M$6</formula>
    </cfRule>
  </conditionalFormatting>
  <conditionalFormatting sqref="L79:L82">
    <cfRule type="cellIs" dxfId="1345" priority="1504" operator="greaterThan">
      <formula>$M$6</formula>
    </cfRule>
  </conditionalFormatting>
  <conditionalFormatting sqref="L79:L82">
    <cfRule type="cellIs" dxfId="1344" priority="1503" operator="greaterThan">
      <formula>$M$6</formula>
    </cfRule>
  </conditionalFormatting>
  <conditionalFormatting sqref="L79:L82">
    <cfRule type="cellIs" dxfId="1343" priority="1502" operator="greaterThan">
      <formula>$M$6</formula>
    </cfRule>
  </conditionalFormatting>
  <conditionalFormatting sqref="L79:L82">
    <cfRule type="cellIs" dxfId="1342" priority="1501" operator="greaterThan">
      <formula>$M$6</formula>
    </cfRule>
  </conditionalFormatting>
  <conditionalFormatting sqref="L79:L82">
    <cfRule type="cellIs" dxfId="1341" priority="1500" operator="greaterThan">
      <formula>$M$6</formula>
    </cfRule>
  </conditionalFormatting>
  <conditionalFormatting sqref="L79:L82">
    <cfRule type="cellIs" dxfId="1340" priority="1499" operator="greaterThan">
      <formula>$M$6</formula>
    </cfRule>
  </conditionalFormatting>
  <conditionalFormatting sqref="L79:L82">
    <cfRule type="cellIs" dxfId="1339" priority="1498" operator="greaterThan">
      <formula>$M$6</formula>
    </cfRule>
  </conditionalFormatting>
  <conditionalFormatting sqref="L79:L82">
    <cfRule type="cellIs" dxfId="1338" priority="1497" operator="greaterThan">
      <formula>$M$6</formula>
    </cfRule>
  </conditionalFormatting>
  <conditionalFormatting sqref="L79:L82">
    <cfRule type="cellIs" dxfId="1337" priority="1496" operator="greaterThan">
      <formula>$M$6</formula>
    </cfRule>
  </conditionalFormatting>
  <conditionalFormatting sqref="L79:L82">
    <cfRule type="cellIs" dxfId="1336" priority="1495" operator="greaterThan">
      <formula>$M$6</formula>
    </cfRule>
  </conditionalFormatting>
  <conditionalFormatting sqref="L79:L82">
    <cfRule type="cellIs" dxfId="1335" priority="1494" operator="greaterThan">
      <formula>$M$6</formula>
    </cfRule>
  </conditionalFormatting>
  <conditionalFormatting sqref="L79:L82">
    <cfRule type="cellIs" dxfId="1334" priority="1493" operator="greaterThan">
      <formula>$M$6</formula>
    </cfRule>
  </conditionalFormatting>
  <conditionalFormatting sqref="L79:L82">
    <cfRule type="cellIs" dxfId="1333" priority="1492" operator="greaterThan">
      <formula>$M$6</formula>
    </cfRule>
  </conditionalFormatting>
  <conditionalFormatting sqref="L79:L82">
    <cfRule type="cellIs" dxfId="1332" priority="1491" operator="greaterThan">
      <formula>$M$6</formula>
    </cfRule>
  </conditionalFormatting>
  <conditionalFormatting sqref="L79:L82">
    <cfRule type="cellIs" dxfId="1331" priority="1490" operator="greaterThan">
      <formula>$M$6</formula>
    </cfRule>
  </conditionalFormatting>
  <conditionalFormatting sqref="L79:L82">
    <cfRule type="cellIs" dxfId="1330" priority="1489" operator="greaterThan">
      <formula>$M$6</formula>
    </cfRule>
  </conditionalFormatting>
  <conditionalFormatting sqref="L79:L82">
    <cfRule type="cellIs" dxfId="1329" priority="1488" operator="greaterThan">
      <formula>$M$6</formula>
    </cfRule>
  </conditionalFormatting>
  <conditionalFormatting sqref="L79:L82">
    <cfRule type="cellIs" dxfId="1328" priority="1487" operator="greaterThan">
      <formula>$M$6</formula>
    </cfRule>
  </conditionalFormatting>
  <conditionalFormatting sqref="L79:L82">
    <cfRule type="cellIs" dxfId="1327" priority="1486" operator="greaterThan">
      <formula>$M$6</formula>
    </cfRule>
  </conditionalFormatting>
  <conditionalFormatting sqref="L79:L82">
    <cfRule type="cellIs" dxfId="1326" priority="1485" operator="greaterThan">
      <formula>$M$6</formula>
    </cfRule>
  </conditionalFormatting>
  <conditionalFormatting sqref="L79:L82">
    <cfRule type="cellIs" dxfId="1325" priority="1484" operator="greaterThan">
      <formula>$M$6</formula>
    </cfRule>
  </conditionalFormatting>
  <conditionalFormatting sqref="L79:L82">
    <cfRule type="cellIs" dxfId="1324" priority="1483" operator="greaterThan">
      <formula>$M$6</formula>
    </cfRule>
  </conditionalFormatting>
  <conditionalFormatting sqref="L79:L82">
    <cfRule type="cellIs" dxfId="1323" priority="1482" operator="greaterThan">
      <formula>$M$6</formula>
    </cfRule>
  </conditionalFormatting>
  <conditionalFormatting sqref="L79:L82">
    <cfRule type="cellIs" dxfId="1322" priority="1481" operator="greaterThan">
      <formula>$M$6</formula>
    </cfRule>
  </conditionalFormatting>
  <conditionalFormatting sqref="L79:L82">
    <cfRule type="cellIs" dxfId="1321" priority="1480" operator="greaterThan">
      <formula>$M$6</formula>
    </cfRule>
  </conditionalFormatting>
  <conditionalFormatting sqref="L79:L82">
    <cfRule type="cellIs" dxfId="1320" priority="1479" operator="greaterThan">
      <formula>$M$6</formula>
    </cfRule>
  </conditionalFormatting>
  <conditionalFormatting sqref="L79:L82">
    <cfRule type="cellIs" dxfId="1319" priority="1478" operator="greaterThan">
      <formula>$M$6</formula>
    </cfRule>
  </conditionalFormatting>
  <conditionalFormatting sqref="L79:L82">
    <cfRule type="cellIs" dxfId="1318" priority="1477" operator="greaterThan">
      <formula>$M$6</formula>
    </cfRule>
  </conditionalFormatting>
  <conditionalFormatting sqref="L79:L82">
    <cfRule type="cellIs" dxfId="1317" priority="1476" operator="greaterThan">
      <formula>$M$6</formula>
    </cfRule>
  </conditionalFormatting>
  <conditionalFormatting sqref="L79:L82">
    <cfRule type="cellIs" dxfId="1316" priority="1475" operator="greaterThan">
      <formula>$M$6</formula>
    </cfRule>
  </conditionalFormatting>
  <conditionalFormatting sqref="L79:L82">
    <cfRule type="cellIs" dxfId="1315" priority="1474" operator="greaterThan">
      <formula>$M$6</formula>
    </cfRule>
  </conditionalFormatting>
  <conditionalFormatting sqref="L79:L82">
    <cfRule type="cellIs" dxfId="1314" priority="1473" operator="greaterThan">
      <formula>$M$6</formula>
    </cfRule>
  </conditionalFormatting>
  <conditionalFormatting sqref="L79:L82">
    <cfRule type="cellIs" dxfId="1313" priority="1472" operator="greaterThan">
      <formula>$M$6</formula>
    </cfRule>
  </conditionalFormatting>
  <conditionalFormatting sqref="L79:L82">
    <cfRule type="cellIs" dxfId="1312" priority="1471" operator="greaterThan">
      <formula>$M$6</formula>
    </cfRule>
  </conditionalFormatting>
  <conditionalFormatting sqref="L79:L82">
    <cfRule type="cellIs" dxfId="1311" priority="1470" operator="greaterThan">
      <formula>$M$6</formula>
    </cfRule>
  </conditionalFormatting>
  <conditionalFormatting sqref="L79:L82">
    <cfRule type="cellIs" dxfId="1310" priority="1469" operator="greaterThan">
      <formula>$M$6</formula>
    </cfRule>
  </conditionalFormatting>
  <conditionalFormatting sqref="L79:L82">
    <cfRule type="cellIs" dxfId="1309" priority="1468" operator="greaterThan">
      <formula>$M$6</formula>
    </cfRule>
  </conditionalFormatting>
  <conditionalFormatting sqref="L79:L82">
    <cfRule type="cellIs" dxfId="1308" priority="1467" operator="greaterThan">
      <formula>$M$6</formula>
    </cfRule>
  </conditionalFormatting>
  <conditionalFormatting sqref="L79:L82">
    <cfRule type="cellIs" dxfId="1307" priority="1466" operator="greaterThan">
      <formula>$M$6</formula>
    </cfRule>
  </conditionalFormatting>
  <conditionalFormatting sqref="L79:L82">
    <cfRule type="cellIs" dxfId="1306" priority="1465" operator="greaterThan">
      <formula>$M$6</formula>
    </cfRule>
  </conditionalFormatting>
  <conditionalFormatting sqref="L79:L82">
    <cfRule type="cellIs" dxfId="1305" priority="1464" operator="greaterThan">
      <formula>$M$6</formula>
    </cfRule>
  </conditionalFormatting>
  <conditionalFormatting sqref="L79:L82">
    <cfRule type="cellIs" dxfId="1304" priority="1463" operator="greaterThan">
      <formula>$M$6</formula>
    </cfRule>
  </conditionalFormatting>
  <conditionalFormatting sqref="L79:L82">
    <cfRule type="cellIs" dxfId="1303" priority="1462" operator="greaterThan">
      <formula>$M$6</formula>
    </cfRule>
  </conditionalFormatting>
  <conditionalFormatting sqref="L79:L82">
    <cfRule type="cellIs" dxfId="1302" priority="1461" operator="greaterThan">
      <formula>$M$6</formula>
    </cfRule>
  </conditionalFormatting>
  <conditionalFormatting sqref="L79:L82">
    <cfRule type="cellIs" dxfId="1301" priority="1460" operator="greaterThan">
      <formula>$M$6</formula>
    </cfRule>
  </conditionalFormatting>
  <conditionalFormatting sqref="L79:L82">
    <cfRule type="cellIs" dxfId="1300" priority="1459" operator="greaterThan">
      <formula>$M$6</formula>
    </cfRule>
  </conditionalFormatting>
  <conditionalFormatting sqref="L79:L82">
    <cfRule type="cellIs" dxfId="1299" priority="1458" operator="greaterThan">
      <formula>$M$6</formula>
    </cfRule>
  </conditionalFormatting>
  <conditionalFormatting sqref="L79:L82">
    <cfRule type="cellIs" dxfId="1298" priority="1457" operator="greaterThan">
      <formula>$M$6</formula>
    </cfRule>
  </conditionalFormatting>
  <conditionalFormatting sqref="L79:L82">
    <cfRule type="cellIs" dxfId="1297" priority="1456" operator="greaterThan">
      <formula>$M$6</formula>
    </cfRule>
  </conditionalFormatting>
  <conditionalFormatting sqref="L83">
    <cfRule type="cellIs" dxfId="1296" priority="1455" operator="greaterThan">
      <formula>$M$6</formula>
    </cfRule>
  </conditionalFormatting>
  <conditionalFormatting sqref="L83">
    <cfRule type="cellIs" dxfId="1295" priority="1454" operator="greaterThan">
      <formula>$M$6</formula>
    </cfRule>
  </conditionalFormatting>
  <conditionalFormatting sqref="L83">
    <cfRule type="cellIs" dxfId="1294" priority="1453" operator="greaterThan">
      <formula>$M$6</formula>
    </cfRule>
  </conditionalFormatting>
  <conditionalFormatting sqref="L83">
    <cfRule type="cellIs" dxfId="1293" priority="1452" operator="greaterThan">
      <formula>$M$6</formula>
    </cfRule>
  </conditionalFormatting>
  <conditionalFormatting sqref="L83">
    <cfRule type="cellIs" dxfId="1292" priority="1451" operator="greaterThan">
      <formula>$M$6</formula>
    </cfRule>
  </conditionalFormatting>
  <conditionalFormatting sqref="L83">
    <cfRule type="cellIs" dxfId="1291" priority="1450" operator="greaterThan">
      <formula>$M$6</formula>
    </cfRule>
  </conditionalFormatting>
  <conditionalFormatting sqref="L83">
    <cfRule type="cellIs" dxfId="1290" priority="1449" operator="greaterThan">
      <formula>$M$6</formula>
    </cfRule>
  </conditionalFormatting>
  <conditionalFormatting sqref="L83">
    <cfRule type="cellIs" dxfId="1289" priority="1448" operator="greaterThan">
      <formula>$M$6</formula>
    </cfRule>
  </conditionalFormatting>
  <conditionalFormatting sqref="L83">
    <cfRule type="cellIs" dxfId="1288" priority="1447" operator="greaterThan">
      <formula>$M$6</formula>
    </cfRule>
  </conditionalFormatting>
  <conditionalFormatting sqref="L83">
    <cfRule type="cellIs" dxfId="1287" priority="1446" operator="greaterThan">
      <formula>$M$6</formula>
    </cfRule>
  </conditionalFormatting>
  <conditionalFormatting sqref="L83">
    <cfRule type="cellIs" dxfId="1286" priority="1445" operator="greaterThan">
      <formula>$M$6</formula>
    </cfRule>
  </conditionalFormatting>
  <conditionalFormatting sqref="L83">
    <cfRule type="cellIs" dxfId="1285" priority="1444" operator="greaterThan">
      <formula>$M$6</formula>
    </cfRule>
  </conditionalFormatting>
  <conditionalFormatting sqref="L83">
    <cfRule type="cellIs" dxfId="1284" priority="1443" operator="greaterThan">
      <formula>$M$6</formula>
    </cfRule>
  </conditionalFormatting>
  <conditionalFormatting sqref="L83">
    <cfRule type="cellIs" dxfId="1283" priority="1442" operator="greaterThan">
      <formula>$M$6</formula>
    </cfRule>
  </conditionalFormatting>
  <conditionalFormatting sqref="L83">
    <cfRule type="cellIs" dxfId="1282" priority="1441" operator="greaterThan">
      <formula>$M$6</formula>
    </cfRule>
  </conditionalFormatting>
  <conditionalFormatting sqref="L83">
    <cfRule type="cellIs" dxfId="1281" priority="1440" operator="greaterThan">
      <formula>$M$6</formula>
    </cfRule>
  </conditionalFormatting>
  <conditionalFormatting sqref="L83">
    <cfRule type="cellIs" dxfId="1280" priority="1439" operator="greaterThan">
      <formula>$M$6</formula>
    </cfRule>
  </conditionalFormatting>
  <conditionalFormatting sqref="L83">
    <cfRule type="cellIs" dxfId="1279" priority="1438" operator="greaterThan">
      <formula>$M$6</formula>
    </cfRule>
  </conditionalFormatting>
  <conditionalFormatting sqref="L83">
    <cfRule type="cellIs" dxfId="1278" priority="1437" operator="greaterThan">
      <formula>$M$6</formula>
    </cfRule>
  </conditionalFormatting>
  <conditionalFormatting sqref="L83">
    <cfRule type="cellIs" dxfId="1277" priority="1436" operator="greaterThan">
      <formula>$M$6</formula>
    </cfRule>
  </conditionalFormatting>
  <conditionalFormatting sqref="L83">
    <cfRule type="cellIs" dxfId="1276" priority="1435" operator="greaterThan">
      <formula>$M$6</formula>
    </cfRule>
  </conditionalFormatting>
  <conditionalFormatting sqref="L83">
    <cfRule type="cellIs" dxfId="1275" priority="1434" operator="greaterThan">
      <formula>$M$6</formula>
    </cfRule>
  </conditionalFormatting>
  <conditionalFormatting sqref="L83">
    <cfRule type="cellIs" dxfId="1274" priority="1433" operator="greaterThan">
      <formula>$M$6</formula>
    </cfRule>
  </conditionalFormatting>
  <conditionalFormatting sqref="L83">
    <cfRule type="cellIs" dxfId="1273" priority="1432" operator="greaterThan">
      <formula>$M$6</formula>
    </cfRule>
  </conditionalFormatting>
  <conditionalFormatting sqref="L83">
    <cfRule type="cellIs" dxfId="1272" priority="1431" operator="greaterThan">
      <formula>$M$6</formula>
    </cfRule>
  </conditionalFormatting>
  <conditionalFormatting sqref="L83">
    <cfRule type="cellIs" dxfId="1271" priority="1430" operator="greaterThan">
      <formula>$M$6</formula>
    </cfRule>
  </conditionalFormatting>
  <conditionalFormatting sqref="L83">
    <cfRule type="cellIs" dxfId="1270" priority="1429" operator="greaterThan">
      <formula>$M$6</formula>
    </cfRule>
  </conditionalFormatting>
  <conditionalFormatting sqref="L83">
    <cfRule type="cellIs" dxfId="1269" priority="1428" operator="greaterThan">
      <formula>$M$6</formula>
    </cfRule>
  </conditionalFormatting>
  <conditionalFormatting sqref="L83">
    <cfRule type="cellIs" dxfId="1268" priority="1427" operator="greaterThan">
      <formula>$M$6</formula>
    </cfRule>
  </conditionalFormatting>
  <conditionalFormatting sqref="L83">
    <cfRule type="cellIs" dxfId="1267" priority="1426" operator="greaterThan">
      <formula>$M$6</formula>
    </cfRule>
  </conditionalFormatting>
  <conditionalFormatting sqref="L83">
    <cfRule type="cellIs" dxfId="1266" priority="1425" operator="greaterThan">
      <formula>$M$6</formula>
    </cfRule>
  </conditionalFormatting>
  <conditionalFormatting sqref="L83">
    <cfRule type="cellIs" dxfId="1265" priority="1424" operator="greaterThan">
      <formula>$M$6</formula>
    </cfRule>
  </conditionalFormatting>
  <conditionalFormatting sqref="L83">
    <cfRule type="cellIs" dxfId="1264" priority="1423" operator="greaterThan">
      <formula>$M$6</formula>
    </cfRule>
  </conditionalFormatting>
  <conditionalFormatting sqref="L83">
    <cfRule type="cellIs" dxfId="1263" priority="1422" operator="greaterThan">
      <formula>$M$6</formula>
    </cfRule>
  </conditionalFormatting>
  <conditionalFormatting sqref="L83">
    <cfRule type="cellIs" dxfId="1262" priority="1421" operator="greaterThan">
      <formula>$M$6</formula>
    </cfRule>
  </conditionalFormatting>
  <conditionalFormatting sqref="L83">
    <cfRule type="cellIs" dxfId="1261" priority="1420" operator="greaterThan">
      <formula>$M$6</formula>
    </cfRule>
  </conditionalFormatting>
  <conditionalFormatting sqref="L83">
    <cfRule type="cellIs" dxfId="1260" priority="1419" operator="greaterThan">
      <formula>$M$6</formula>
    </cfRule>
  </conditionalFormatting>
  <conditionalFormatting sqref="L83">
    <cfRule type="cellIs" dxfId="1259" priority="1418" operator="greaterThan">
      <formula>$M$6</formula>
    </cfRule>
  </conditionalFormatting>
  <conditionalFormatting sqref="L83">
    <cfRule type="cellIs" dxfId="1258" priority="1417" operator="greaterThan">
      <formula>$M$6</formula>
    </cfRule>
  </conditionalFormatting>
  <conditionalFormatting sqref="L83">
    <cfRule type="cellIs" dxfId="1257" priority="1416" operator="greaterThan">
      <formula>$M$6</formula>
    </cfRule>
  </conditionalFormatting>
  <conditionalFormatting sqref="L83">
    <cfRule type="cellIs" dxfId="1256" priority="1415" operator="greaterThan">
      <formula>$M$6</formula>
    </cfRule>
  </conditionalFormatting>
  <conditionalFormatting sqref="L83">
    <cfRule type="cellIs" dxfId="1255" priority="1414" operator="greaterThan">
      <formula>$M$6</formula>
    </cfRule>
  </conditionalFormatting>
  <conditionalFormatting sqref="L83">
    <cfRule type="cellIs" dxfId="1254" priority="1413" operator="greaterThan">
      <formula>$M$6</formula>
    </cfRule>
  </conditionalFormatting>
  <conditionalFormatting sqref="L83">
    <cfRule type="cellIs" dxfId="1253" priority="1412" operator="greaterThan">
      <formula>$M$6</formula>
    </cfRule>
  </conditionalFormatting>
  <conditionalFormatting sqref="L83">
    <cfRule type="cellIs" dxfId="1252" priority="1411" operator="greaterThan">
      <formula>$M$6</formula>
    </cfRule>
  </conditionalFormatting>
  <conditionalFormatting sqref="L83">
    <cfRule type="cellIs" dxfId="1251" priority="1410" operator="greaterThan">
      <formula>$M$6</formula>
    </cfRule>
  </conditionalFormatting>
  <conditionalFormatting sqref="L83">
    <cfRule type="cellIs" dxfId="1250" priority="1409" operator="greaterThan">
      <formula>$M$6</formula>
    </cfRule>
  </conditionalFormatting>
  <conditionalFormatting sqref="L83">
    <cfRule type="cellIs" dxfId="1249" priority="1408" operator="greaterThan">
      <formula>$M$6</formula>
    </cfRule>
  </conditionalFormatting>
  <conditionalFormatting sqref="L83">
    <cfRule type="cellIs" dxfId="1248" priority="1407" operator="greaterThan">
      <formula>$M$6</formula>
    </cfRule>
  </conditionalFormatting>
  <conditionalFormatting sqref="L83">
    <cfRule type="cellIs" dxfId="1247" priority="1406" operator="greaterThan">
      <formula>$M$6</formula>
    </cfRule>
  </conditionalFormatting>
  <conditionalFormatting sqref="L83">
    <cfRule type="cellIs" dxfId="1246" priority="1405" operator="greaterThan">
      <formula>$M$6</formula>
    </cfRule>
  </conditionalFormatting>
  <conditionalFormatting sqref="L83">
    <cfRule type="cellIs" dxfId="1245" priority="1404" operator="greaterThan">
      <formula>$M$6</formula>
    </cfRule>
  </conditionalFormatting>
  <conditionalFormatting sqref="L83">
    <cfRule type="cellIs" dxfId="1244" priority="1403" operator="greaterThan">
      <formula>$M$6</formula>
    </cfRule>
  </conditionalFormatting>
  <conditionalFormatting sqref="L83">
    <cfRule type="cellIs" dxfId="1243" priority="1402" operator="greaterThan">
      <formula>$M$6</formula>
    </cfRule>
  </conditionalFormatting>
  <conditionalFormatting sqref="L83">
    <cfRule type="cellIs" dxfId="1242" priority="1401" operator="greaterThan">
      <formula>$M$6</formula>
    </cfRule>
  </conditionalFormatting>
  <conditionalFormatting sqref="L83">
    <cfRule type="cellIs" dxfId="1241" priority="1400" operator="greaterThan">
      <formula>$M$6</formula>
    </cfRule>
  </conditionalFormatting>
  <conditionalFormatting sqref="L83">
    <cfRule type="cellIs" dxfId="1240" priority="1399" operator="greaterThan">
      <formula>$M$6</formula>
    </cfRule>
  </conditionalFormatting>
  <conditionalFormatting sqref="L83">
    <cfRule type="cellIs" dxfId="1239" priority="1398" operator="greaterThan">
      <formula>$M$6</formula>
    </cfRule>
  </conditionalFormatting>
  <conditionalFormatting sqref="L83">
    <cfRule type="cellIs" dxfId="1238" priority="1397" operator="greaterThan">
      <formula>$M$6</formula>
    </cfRule>
  </conditionalFormatting>
  <conditionalFormatting sqref="L83">
    <cfRule type="cellIs" dxfId="1237" priority="1396" operator="greaterThan">
      <formula>$M$6</formula>
    </cfRule>
  </conditionalFormatting>
  <conditionalFormatting sqref="L83">
    <cfRule type="cellIs" dxfId="1236" priority="1395" operator="greaterThan">
      <formula>$M$6</formula>
    </cfRule>
  </conditionalFormatting>
  <conditionalFormatting sqref="L83">
    <cfRule type="cellIs" dxfId="1235" priority="1394" operator="greaterThan">
      <formula>$M$6</formula>
    </cfRule>
  </conditionalFormatting>
  <conditionalFormatting sqref="L83">
    <cfRule type="cellIs" dxfId="1234" priority="1393" operator="greaterThan">
      <formula>$M$6</formula>
    </cfRule>
  </conditionalFormatting>
  <conditionalFormatting sqref="L82">
    <cfRule type="cellIs" dxfId="1233" priority="1392" operator="greaterThan">
      <formula>$M$6</formula>
    </cfRule>
  </conditionalFormatting>
  <conditionalFormatting sqref="L82">
    <cfRule type="cellIs" dxfId="1232" priority="1391" operator="greaterThan">
      <formula>$M$6</formula>
    </cfRule>
  </conditionalFormatting>
  <conditionalFormatting sqref="L82">
    <cfRule type="cellIs" dxfId="1231" priority="1390" operator="greaterThan">
      <formula>$M$6</formula>
    </cfRule>
  </conditionalFormatting>
  <conditionalFormatting sqref="L82">
    <cfRule type="cellIs" dxfId="1230" priority="1389" operator="greaterThan">
      <formula>$M$6</formula>
    </cfRule>
  </conditionalFormatting>
  <conditionalFormatting sqref="L82">
    <cfRule type="cellIs" dxfId="1229" priority="1388" operator="greaterThan">
      <formula>$M$6</formula>
    </cfRule>
  </conditionalFormatting>
  <conditionalFormatting sqref="L82">
    <cfRule type="cellIs" dxfId="1228" priority="1387" operator="greaterThan">
      <formula>$M$6</formula>
    </cfRule>
  </conditionalFormatting>
  <conditionalFormatting sqref="L82">
    <cfRule type="cellIs" dxfId="1227" priority="1386" operator="greaterThan">
      <formula>$M$6</formula>
    </cfRule>
  </conditionalFormatting>
  <conditionalFormatting sqref="L82">
    <cfRule type="cellIs" dxfId="1226" priority="1385" operator="greaterThan">
      <formula>$M$6</formula>
    </cfRule>
  </conditionalFormatting>
  <conditionalFormatting sqref="L82">
    <cfRule type="cellIs" dxfId="1225" priority="1384" operator="greaterThan">
      <formula>$M$6</formula>
    </cfRule>
  </conditionalFormatting>
  <conditionalFormatting sqref="L82">
    <cfRule type="cellIs" dxfId="1224" priority="1383" operator="greaterThan">
      <formula>$M$6</formula>
    </cfRule>
  </conditionalFormatting>
  <conditionalFormatting sqref="L82">
    <cfRule type="cellIs" dxfId="1223" priority="1382" operator="greaterThan">
      <formula>$M$6</formula>
    </cfRule>
  </conditionalFormatting>
  <conditionalFormatting sqref="L82">
    <cfRule type="cellIs" dxfId="1222" priority="1381" operator="greaterThan">
      <formula>$M$6</formula>
    </cfRule>
  </conditionalFormatting>
  <conditionalFormatting sqref="L82">
    <cfRule type="cellIs" dxfId="1221" priority="1380" operator="greaterThan">
      <formula>$M$6</formula>
    </cfRule>
  </conditionalFormatting>
  <conditionalFormatting sqref="L82">
    <cfRule type="cellIs" dxfId="1220" priority="1379" operator="greaterThan">
      <formula>$M$6</formula>
    </cfRule>
  </conditionalFormatting>
  <conditionalFormatting sqref="L82">
    <cfRule type="cellIs" dxfId="1219" priority="1378" operator="greaterThan">
      <formula>$M$6</formula>
    </cfRule>
  </conditionalFormatting>
  <conditionalFormatting sqref="L82">
    <cfRule type="cellIs" dxfId="1218" priority="1377" operator="greaterThan">
      <formula>$M$6</formula>
    </cfRule>
  </conditionalFormatting>
  <conditionalFormatting sqref="L82">
    <cfRule type="cellIs" dxfId="1217" priority="1376" operator="greaterThan">
      <formula>$M$6</formula>
    </cfRule>
  </conditionalFormatting>
  <conditionalFormatting sqref="L82">
    <cfRule type="cellIs" dxfId="1216" priority="1375" operator="greaterThan">
      <formula>$M$6</formula>
    </cfRule>
  </conditionalFormatting>
  <conditionalFormatting sqref="L82">
    <cfRule type="cellIs" dxfId="1215" priority="1374" operator="greaterThan">
      <formula>$M$6</formula>
    </cfRule>
  </conditionalFormatting>
  <conditionalFormatting sqref="L82">
    <cfRule type="cellIs" dxfId="1214" priority="1373" operator="greaterThan">
      <formula>$M$6</formula>
    </cfRule>
  </conditionalFormatting>
  <conditionalFormatting sqref="L82">
    <cfRule type="cellIs" dxfId="1213" priority="1372" operator="greaterThan">
      <formula>$M$6</formula>
    </cfRule>
  </conditionalFormatting>
  <conditionalFormatting sqref="L82">
    <cfRule type="cellIs" dxfId="1212" priority="1371" operator="greaterThan">
      <formula>$M$6</formula>
    </cfRule>
  </conditionalFormatting>
  <conditionalFormatting sqref="L82">
    <cfRule type="cellIs" dxfId="1211" priority="1370" operator="greaterThan">
      <formula>$M$6</formula>
    </cfRule>
  </conditionalFormatting>
  <conditionalFormatting sqref="L82">
    <cfRule type="cellIs" dxfId="1210" priority="1369" operator="greaterThan">
      <formula>$M$6</formula>
    </cfRule>
  </conditionalFormatting>
  <conditionalFormatting sqref="L82">
    <cfRule type="cellIs" dxfId="1209" priority="1368" operator="greaterThan">
      <formula>$M$6</formula>
    </cfRule>
  </conditionalFormatting>
  <conditionalFormatting sqref="L82">
    <cfRule type="cellIs" dxfId="1208" priority="1367" operator="greaterThan">
      <formula>$M$6</formula>
    </cfRule>
  </conditionalFormatting>
  <conditionalFormatting sqref="L82">
    <cfRule type="cellIs" dxfId="1207" priority="1366" operator="greaterThan">
      <formula>$M$6</formula>
    </cfRule>
  </conditionalFormatting>
  <conditionalFormatting sqref="L82">
    <cfRule type="cellIs" dxfId="1206" priority="1365" operator="greaterThan">
      <formula>$M$6</formula>
    </cfRule>
  </conditionalFormatting>
  <conditionalFormatting sqref="L82">
    <cfRule type="cellIs" dxfId="1205" priority="1364" operator="greaterThan">
      <formula>$M$6</formula>
    </cfRule>
  </conditionalFormatting>
  <conditionalFormatting sqref="L82">
    <cfRule type="cellIs" dxfId="1204" priority="1363" operator="greaterThan">
      <formula>$M$6</formula>
    </cfRule>
  </conditionalFormatting>
  <conditionalFormatting sqref="L82">
    <cfRule type="cellIs" dxfId="1203" priority="1362" operator="greaterThan">
      <formula>$M$6</formula>
    </cfRule>
  </conditionalFormatting>
  <conditionalFormatting sqref="L82">
    <cfRule type="cellIs" dxfId="1202" priority="1361" operator="greaterThan">
      <formula>$M$6</formula>
    </cfRule>
  </conditionalFormatting>
  <conditionalFormatting sqref="L82">
    <cfRule type="cellIs" dxfId="1201" priority="1360" operator="greaterThan">
      <formula>$M$6</formula>
    </cfRule>
  </conditionalFormatting>
  <conditionalFormatting sqref="L82">
    <cfRule type="cellIs" dxfId="1200" priority="1359" operator="greaterThan">
      <formula>$M$6</formula>
    </cfRule>
  </conditionalFormatting>
  <conditionalFormatting sqref="L82">
    <cfRule type="cellIs" dxfId="1199" priority="1358" operator="greaterThan">
      <formula>$M$6</formula>
    </cfRule>
  </conditionalFormatting>
  <conditionalFormatting sqref="L82">
    <cfRule type="cellIs" dxfId="1198" priority="1357" operator="greaterThan">
      <formula>$M$6</formula>
    </cfRule>
  </conditionalFormatting>
  <conditionalFormatting sqref="L82">
    <cfRule type="cellIs" dxfId="1197" priority="1356" operator="greaterThan">
      <formula>$M$6</formula>
    </cfRule>
  </conditionalFormatting>
  <conditionalFormatting sqref="L82">
    <cfRule type="cellIs" dxfId="1196" priority="1355" operator="greaterThan">
      <formula>$M$6</formula>
    </cfRule>
  </conditionalFormatting>
  <conditionalFormatting sqref="L82">
    <cfRule type="cellIs" dxfId="1195" priority="1354" operator="greaterThan">
      <formula>$M$6</formula>
    </cfRule>
  </conditionalFormatting>
  <conditionalFormatting sqref="L82">
    <cfRule type="cellIs" dxfId="1194" priority="1353" operator="greaterThan">
      <formula>$M$6</formula>
    </cfRule>
  </conditionalFormatting>
  <conditionalFormatting sqref="L82">
    <cfRule type="cellIs" dxfId="1193" priority="1352" operator="greaterThan">
      <formula>$M$6</formula>
    </cfRule>
  </conditionalFormatting>
  <conditionalFormatting sqref="L82">
    <cfRule type="cellIs" dxfId="1192" priority="1351" operator="greaterThan">
      <formula>$M$6</formula>
    </cfRule>
  </conditionalFormatting>
  <conditionalFormatting sqref="L82">
    <cfRule type="cellIs" dxfId="1191" priority="1350" operator="greaterThan">
      <formula>$M$6</formula>
    </cfRule>
  </conditionalFormatting>
  <conditionalFormatting sqref="L82">
    <cfRule type="cellIs" dxfId="1190" priority="1349" operator="greaterThan">
      <formula>$M$6</formula>
    </cfRule>
  </conditionalFormatting>
  <conditionalFormatting sqref="L82">
    <cfRule type="cellIs" dxfId="1189" priority="1348" operator="greaterThan">
      <formula>$M$6</formula>
    </cfRule>
  </conditionalFormatting>
  <conditionalFormatting sqref="L82">
    <cfRule type="cellIs" dxfId="1188" priority="1347" operator="greaterThan">
      <formula>$M$6</formula>
    </cfRule>
  </conditionalFormatting>
  <conditionalFormatting sqref="L82">
    <cfRule type="cellIs" dxfId="1187" priority="1346" operator="greaterThan">
      <formula>$M$6</formula>
    </cfRule>
  </conditionalFormatting>
  <conditionalFormatting sqref="L82">
    <cfRule type="cellIs" dxfId="1186" priority="1345" operator="greaterThan">
      <formula>$M$6</formula>
    </cfRule>
  </conditionalFormatting>
  <conditionalFormatting sqref="L82">
    <cfRule type="cellIs" dxfId="1185" priority="1344" operator="greaterThan">
      <formula>$M$6</formula>
    </cfRule>
  </conditionalFormatting>
  <conditionalFormatting sqref="L82">
    <cfRule type="cellIs" dxfId="1184" priority="1343" operator="greaterThan">
      <formula>$M$6</formula>
    </cfRule>
  </conditionalFormatting>
  <conditionalFormatting sqref="L82">
    <cfRule type="cellIs" dxfId="1183" priority="1342" operator="greaterThan">
      <formula>$M$6</formula>
    </cfRule>
  </conditionalFormatting>
  <conditionalFormatting sqref="L82">
    <cfRule type="cellIs" dxfId="1182" priority="1341" operator="greaterThan">
      <formula>$M$6</formula>
    </cfRule>
  </conditionalFormatting>
  <conditionalFormatting sqref="L82">
    <cfRule type="cellIs" dxfId="1181" priority="1340" operator="greaterThan">
      <formula>$M$6</formula>
    </cfRule>
  </conditionalFormatting>
  <conditionalFormatting sqref="L82">
    <cfRule type="cellIs" dxfId="1180" priority="1339" operator="greaterThan">
      <formula>$M$6</formula>
    </cfRule>
  </conditionalFormatting>
  <conditionalFormatting sqref="L82">
    <cfRule type="cellIs" dxfId="1179" priority="1338" operator="greaterThan">
      <formula>$M$6</formula>
    </cfRule>
  </conditionalFormatting>
  <conditionalFormatting sqref="L82">
    <cfRule type="cellIs" dxfId="1178" priority="1337" operator="greaterThan">
      <formula>$M$6</formula>
    </cfRule>
  </conditionalFormatting>
  <conditionalFormatting sqref="L82">
    <cfRule type="cellIs" dxfId="1177" priority="1336" operator="greaterThan">
      <formula>$M$6</formula>
    </cfRule>
  </conditionalFormatting>
  <conditionalFormatting sqref="L82">
    <cfRule type="cellIs" dxfId="1176" priority="1335" operator="greaterThan">
      <formula>$M$6</formula>
    </cfRule>
  </conditionalFormatting>
  <conditionalFormatting sqref="L82">
    <cfRule type="cellIs" dxfId="1175" priority="1334" operator="greaterThan">
      <formula>$M$6</formula>
    </cfRule>
  </conditionalFormatting>
  <conditionalFormatting sqref="L82">
    <cfRule type="cellIs" dxfId="1174" priority="1333" operator="greaterThan">
      <formula>$M$6</formula>
    </cfRule>
  </conditionalFormatting>
  <conditionalFormatting sqref="L82">
    <cfRule type="cellIs" dxfId="1173" priority="1332" operator="greaterThan">
      <formula>$M$6</formula>
    </cfRule>
  </conditionalFormatting>
  <conditionalFormatting sqref="L82">
    <cfRule type="cellIs" dxfId="1172" priority="1331" operator="greaterThan">
      <formula>$M$6</formula>
    </cfRule>
  </conditionalFormatting>
  <conditionalFormatting sqref="L82">
    <cfRule type="cellIs" dxfId="1171" priority="1330" operator="greaterThan">
      <formula>$M$6</formula>
    </cfRule>
  </conditionalFormatting>
  <conditionalFormatting sqref="L83">
    <cfRule type="cellIs" dxfId="1170" priority="1329" operator="greaterThan">
      <formula>$M$6</formula>
    </cfRule>
  </conditionalFormatting>
  <conditionalFormatting sqref="L83">
    <cfRule type="cellIs" dxfId="1169" priority="1328" operator="greaterThan">
      <formula>$M$6</formula>
    </cfRule>
  </conditionalFormatting>
  <conditionalFormatting sqref="L83">
    <cfRule type="cellIs" dxfId="1168" priority="1327" operator="greaterThan">
      <formula>$M$6</formula>
    </cfRule>
  </conditionalFormatting>
  <conditionalFormatting sqref="L83">
    <cfRule type="cellIs" dxfId="1167" priority="1326" operator="greaterThan">
      <formula>$M$6</formula>
    </cfRule>
  </conditionalFormatting>
  <conditionalFormatting sqref="L83">
    <cfRule type="cellIs" dxfId="1166" priority="1325" operator="greaterThan">
      <formula>$M$6</formula>
    </cfRule>
  </conditionalFormatting>
  <conditionalFormatting sqref="L83">
    <cfRule type="cellIs" dxfId="1165" priority="1324" operator="greaterThan">
      <formula>$M$6</formula>
    </cfRule>
  </conditionalFormatting>
  <conditionalFormatting sqref="L83">
    <cfRule type="cellIs" dxfId="1164" priority="1323" operator="greaterThan">
      <formula>$M$6</formula>
    </cfRule>
  </conditionalFormatting>
  <conditionalFormatting sqref="L83">
    <cfRule type="cellIs" dxfId="1163" priority="1322" operator="greaterThan">
      <formula>$M$6</formula>
    </cfRule>
  </conditionalFormatting>
  <conditionalFormatting sqref="L83">
    <cfRule type="cellIs" dxfId="1162" priority="1321" operator="greaterThan">
      <formula>$M$6</formula>
    </cfRule>
  </conditionalFormatting>
  <conditionalFormatting sqref="L83">
    <cfRule type="cellIs" dxfId="1161" priority="1320" operator="greaterThan">
      <formula>$M$6</formula>
    </cfRule>
  </conditionalFormatting>
  <conditionalFormatting sqref="L83">
    <cfRule type="cellIs" dxfId="1160" priority="1319" operator="greaterThan">
      <formula>$M$6</formula>
    </cfRule>
  </conditionalFormatting>
  <conditionalFormatting sqref="L83">
    <cfRule type="cellIs" dxfId="1159" priority="1318" operator="greaterThan">
      <formula>$M$6</formula>
    </cfRule>
  </conditionalFormatting>
  <conditionalFormatting sqref="L83">
    <cfRule type="cellIs" dxfId="1158" priority="1317" operator="greaterThan">
      <formula>$M$6</formula>
    </cfRule>
  </conditionalFormatting>
  <conditionalFormatting sqref="L83">
    <cfRule type="cellIs" dxfId="1157" priority="1316" operator="greaterThan">
      <formula>$M$6</formula>
    </cfRule>
  </conditionalFormatting>
  <conditionalFormatting sqref="L83">
    <cfRule type="cellIs" dxfId="1156" priority="1315" operator="greaterThan">
      <formula>$M$6</formula>
    </cfRule>
  </conditionalFormatting>
  <conditionalFormatting sqref="L83">
    <cfRule type="cellIs" dxfId="1155" priority="1314" operator="greaterThan">
      <formula>$M$6</formula>
    </cfRule>
  </conditionalFormatting>
  <conditionalFormatting sqref="L83">
    <cfRule type="cellIs" dxfId="1154" priority="1313" operator="greaterThan">
      <formula>$M$6</formula>
    </cfRule>
  </conditionalFormatting>
  <conditionalFormatting sqref="L83">
    <cfRule type="cellIs" dxfId="1153" priority="1312" operator="greaterThan">
      <formula>$M$6</formula>
    </cfRule>
  </conditionalFormatting>
  <conditionalFormatting sqref="L83">
    <cfRule type="cellIs" dxfId="1152" priority="1311" operator="greaterThan">
      <formula>$M$6</formula>
    </cfRule>
  </conditionalFormatting>
  <conditionalFormatting sqref="L83">
    <cfRule type="cellIs" dxfId="1151" priority="1310" operator="greaterThan">
      <formula>$M$6</formula>
    </cfRule>
  </conditionalFormatting>
  <conditionalFormatting sqref="L83">
    <cfRule type="cellIs" dxfId="1150" priority="1309" operator="greaterThan">
      <formula>$M$6</formula>
    </cfRule>
  </conditionalFormatting>
  <conditionalFormatting sqref="L83">
    <cfRule type="cellIs" dxfId="1149" priority="1308" operator="greaterThan">
      <formula>$M$6</formula>
    </cfRule>
  </conditionalFormatting>
  <conditionalFormatting sqref="L83">
    <cfRule type="cellIs" dxfId="1148" priority="1307" operator="greaterThan">
      <formula>$M$6</formula>
    </cfRule>
  </conditionalFormatting>
  <conditionalFormatting sqref="L83">
    <cfRule type="cellIs" dxfId="1147" priority="1306" operator="greaterThan">
      <formula>$M$6</formula>
    </cfRule>
  </conditionalFormatting>
  <conditionalFormatting sqref="L83">
    <cfRule type="cellIs" dxfId="1146" priority="1305" operator="greaterThan">
      <formula>$M$6</formula>
    </cfRule>
  </conditionalFormatting>
  <conditionalFormatting sqref="L83">
    <cfRule type="cellIs" dxfId="1145" priority="1304" operator="greaterThan">
      <formula>$M$6</formula>
    </cfRule>
  </conditionalFormatting>
  <conditionalFormatting sqref="L83">
    <cfRule type="cellIs" dxfId="1144" priority="1303" operator="greaterThan">
      <formula>$M$6</formula>
    </cfRule>
  </conditionalFormatting>
  <conditionalFormatting sqref="L83">
    <cfRule type="cellIs" dxfId="1143" priority="1302" operator="greaterThan">
      <formula>$M$6</formula>
    </cfRule>
  </conditionalFormatting>
  <conditionalFormatting sqref="L83">
    <cfRule type="cellIs" dxfId="1142" priority="1301" operator="greaterThan">
      <formula>$M$6</formula>
    </cfRule>
  </conditionalFormatting>
  <conditionalFormatting sqref="L83">
    <cfRule type="cellIs" dxfId="1141" priority="1300" operator="greaterThan">
      <formula>$M$6</formula>
    </cfRule>
  </conditionalFormatting>
  <conditionalFormatting sqref="L83">
    <cfRule type="cellIs" dxfId="1140" priority="1299" operator="greaterThan">
      <formula>$M$6</formula>
    </cfRule>
  </conditionalFormatting>
  <conditionalFormatting sqref="L83">
    <cfRule type="cellIs" dxfId="1139" priority="1298" operator="greaterThan">
      <formula>$M$6</formula>
    </cfRule>
  </conditionalFormatting>
  <conditionalFormatting sqref="L83">
    <cfRule type="cellIs" dxfId="1138" priority="1297" operator="greaterThan">
      <formula>$M$6</formula>
    </cfRule>
  </conditionalFormatting>
  <conditionalFormatting sqref="L83">
    <cfRule type="cellIs" dxfId="1137" priority="1296" operator="greaterThan">
      <formula>$M$6</formula>
    </cfRule>
  </conditionalFormatting>
  <conditionalFormatting sqref="L83">
    <cfRule type="cellIs" dxfId="1136" priority="1295" operator="greaterThan">
      <formula>$M$6</formula>
    </cfRule>
  </conditionalFormatting>
  <conditionalFormatting sqref="L83">
    <cfRule type="cellIs" dxfId="1135" priority="1294" operator="greaterThan">
      <formula>$M$6</formula>
    </cfRule>
  </conditionalFormatting>
  <conditionalFormatting sqref="L83">
    <cfRule type="cellIs" dxfId="1134" priority="1293" operator="greaterThan">
      <formula>$M$6</formula>
    </cfRule>
  </conditionalFormatting>
  <conditionalFormatting sqref="L83">
    <cfRule type="cellIs" dxfId="1133" priority="1292" operator="greaterThan">
      <formula>$M$6</formula>
    </cfRule>
  </conditionalFormatting>
  <conditionalFormatting sqref="L83">
    <cfRule type="cellIs" dxfId="1132" priority="1291" operator="greaterThan">
      <formula>$M$6</formula>
    </cfRule>
  </conditionalFormatting>
  <conditionalFormatting sqref="L83">
    <cfRule type="cellIs" dxfId="1131" priority="1290" operator="greaterThan">
      <formula>$M$6</formula>
    </cfRule>
  </conditionalFormatting>
  <conditionalFormatting sqref="L83">
    <cfRule type="cellIs" dxfId="1130" priority="1289" operator="greaterThan">
      <formula>$M$6</formula>
    </cfRule>
  </conditionalFormatting>
  <conditionalFormatting sqref="L83">
    <cfRule type="cellIs" dxfId="1129" priority="1288" operator="greaterThan">
      <formula>$M$6</formula>
    </cfRule>
  </conditionalFormatting>
  <conditionalFormatting sqref="L83">
    <cfRule type="cellIs" dxfId="1128" priority="1287" operator="greaterThan">
      <formula>$M$6</formula>
    </cfRule>
  </conditionalFormatting>
  <conditionalFormatting sqref="L83">
    <cfRule type="cellIs" dxfId="1127" priority="1286" operator="greaterThan">
      <formula>$M$6</formula>
    </cfRule>
  </conditionalFormatting>
  <conditionalFormatting sqref="L83">
    <cfRule type="cellIs" dxfId="1126" priority="1285" operator="greaterThan">
      <formula>$M$6</formula>
    </cfRule>
  </conditionalFormatting>
  <conditionalFormatting sqref="L83">
    <cfRule type="cellIs" dxfId="1125" priority="1284" operator="greaterThan">
      <formula>$M$6</formula>
    </cfRule>
  </conditionalFormatting>
  <conditionalFormatting sqref="L83">
    <cfRule type="cellIs" dxfId="1124" priority="1283" operator="greaterThan">
      <formula>$M$6</formula>
    </cfRule>
  </conditionalFormatting>
  <conditionalFormatting sqref="L83">
    <cfRule type="cellIs" dxfId="1123" priority="1282" operator="greaterThan">
      <formula>$M$6</formula>
    </cfRule>
  </conditionalFormatting>
  <conditionalFormatting sqref="L83">
    <cfRule type="cellIs" dxfId="1122" priority="1281" operator="greaterThan">
      <formula>$M$6</formula>
    </cfRule>
  </conditionalFormatting>
  <conditionalFormatting sqref="L83">
    <cfRule type="cellIs" dxfId="1121" priority="1280" operator="greaterThan">
      <formula>$M$6</formula>
    </cfRule>
  </conditionalFormatting>
  <conditionalFormatting sqref="L83">
    <cfRule type="cellIs" dxfId="1120" priority="1279" operator="greaterThan">
      <formula>$M$6</formula>
    </cfRule>
  </conditionalFormatting>
  <conditionalFormatting sqref="L83">
    <cfRule type="cellIs" dxfId="1119" priority="1278" operator="greaterThan">
      <formula>$M$6</formula>
    </cfRule>
  </conditionalFormatting>
  <conditionalFormatting sqref="L83">
    <cfRule type="cellIs" dxfId="1118" priority="1277" operator="greaterThan">
      <formula>$M$6</formula>
    </cfRule>
  </conditionalFormatting>
  <conditionalFormatting sqref="L83">
    <cfRule type="cellIs" dxfId="1117" priority="1276" operator="greaterThan">
      <formula>$M$6</formula>
    </cfRule>
  </conditionalFormatting>
  <conditionalFormatting sqref="L83">
    <cfRule type="cellIs" dxfId="1116" priority="1275" operator="greaterThan">
      <formula>$M$6</formula>
    </cfRule>
  </conditionalFormatting>
  <conditionalFormatting sqref="L83">
    <cfRule type="cellIs" dxfId="1115" priority="1274" operator="greaterThan">
      <formula>$M$6</formula>
    </cfRule>
  </conditionalFormatting>
  <conditionalFormatting sqref="L83">
    <cfRule type="cellIs" dxfId="1114" priority="1273" operator="greaterThan">
      <formula>$M$6</formula>
    </cfRule>
  </conditionalFormatting>
  <conditionalFormatting sqref="L83">
    <cfRule type="cellIs" dxfId="1113" priority="1272" operator="greaterThan">
      <formula>$M$6</formula>
    </cfRule>
  </conditionalFormatting>
  <conditionalFormatting sqref="L83">
    <cfRule type="cellIs" dxfId="1112" priority="1271" operator="greaterThan">
      <formula>$M$6</formula>
    </cfRule>
  </conditionalFormatting>
  <conditionalFormatting sqref="L83">
    <cfRule type="cellIs" dxfId="1111" priority="1270" operator="greaterThan">
      <formula>$M$6</formula>
    </cfRule>
  </conditionalFormatting>
  <conditionalFormatting sqref="L83">
    <cfRule type="cellIs" dxfId="1110" priority="1269" operator="greaterThan">
      <formula>$M$6</formula>
    </cfRule>
  </conditionalFormatting>
  <conditionalFormatting sqref="L83">
    <cfRule type="cellIs" dxfId="1109" priority="1268" operator="greaterThan">
      <formula>$M$6</formula>
    </cfRule>
  </conditionalFormatting>
  <conditionalFormatting sqref="L83">
    <cfRule type="cellIs" dxfId="1108" priority="1267" operator="greaterThan">
      <formula>$M$6</formula>
    </cfRule>
  </conditionalFormatting>
  <conditionalFormatting sqref="L74">
    <cfRule type="cellIs" dxfId="1107" priority="1266" operator="greaterThan">
      <formula>$M$6</formula>
    </cfRule>
  </conditionalFormatting>
  <conditionalFormatting sqref="L74">
    <cfRule type="cellIs" dxfId="1106" priority="1265" operator="greaterThan">
      <formula>$M$6</formula>
    </cfRule>
  </conditionalFormatting>
  <conditionalFormatting sqref="L74">
    <cfRule type="cellIs" dxfId="1105" priority="1264" operator="greaterThan">
      <formula>$M$6</formula>
    </cfRule>
  </conditionalFormatting>
  <conditionalFormatting sqref="L74">
    <cfRule type="cellIs" dxfId="1104" priority="1263" operator="greaterThan">
      <formula>$M$6</formula>
    </cfRule>
  </conditionalFormatting>
  <conditionalFormatting sqref="L74">
    <cfRule type="cellIs" dxfId="1103" priority="1262" operator="greaterThan">
      <formula>$M$6</formula>
    </cfRule>
  </conditionalFormatting>
  <conditionalFormatting sqref="L74">
    <cfRule type="cellIs" dxfId="1102" priority="1261" operator="greaterThan">
      <formula>$M$6</formula>
    </cfRule>
  </conditionalFormatting>
  <conditionalFormatting sqref="L74">
    <cfRule type="cellIs" dxfId="1101" priority="1260" operator="greaterThan">
      <formula>$M$6</formula>
    </cfRule>
  </conditionalFormatting>
  <conditionalFormatting sqref="L74">
    <cfRule type="cellIs" dxfId="1100" priority="1259" operator="greaterThan">
      <formula>$M$6</formula>
    </cfRule>
  </conditionalFormatting>
  <conditionalFormatting sqref="L74">
    <cfRule type="cellIs" dxfId="1099" priority="1258" operator="greaterThan">
      <formula>$M$6</formula>
    </cfRule>
  </conditionalFormatting>
  <conditionalFormatting sqref="L74">
    <cfRule type="cellIs" dxfId="1098" priority="1257" operator="greaterThan">
      <formula>$M$6</formula>
    </cfRule>
  </conditionalFormatting>
  <conditionalFormatting sqref="L74">
    <cfRule type="cellIs" dxfId="1097" priority="1256" operator="greaterThan">
      <formula>$M$6</formula>
    </cfRule>
  </conditionalFormatting>
  <conditionalFormatting sqref="L74">
    <cfRule type="cellIs" dxfId="1096" priority="1255" operator="greaterThan">
      <formula>$M$6</formula>
    </cfRule>
  </conditionalFormatting>
  <conditionalFormatting sqref="L74">
    <cfRule type="cellIs" dxfId="1095" priority="1254" operator="greaterThan">
      <formula>$M$6</formula>
    </cfRule>
  </conditionalFormatting>
  <conditionalFormatting sqref="L74">
    <cfRule type="cellIs" dxfId="1094" priority="1253" operator="greaterThan">
      <formula>$M$6</formula>
    </cfRule>
  </conditionalFormatting>
  <conditionalFormatting sqref="L74">
    <cfRule type="cellIs" dxfId="1093" priority="1252" operator="greaterThan">
      <formula>$M$6</formula>
    </cfRule>
  </conditionalFormatting>
  <conditionalFormatting sqref="L74">
    <cfRule type="cellIs" dxfId="1092" priority="1251" operator="greaterThan">
      <formula>$M$6</formula>
    </cfRule>
  </conditionalFormatting>
  <conditionalFormatting sqref="L74">
    <cfRule type="cellIs" dxfId="1091" priority="1250" operator="greaterThan">
      <formula>$M$6</formula>
    </cfRule>
  </conditionalFormatting>
  <conditionalFormatting sqref="L74">
    <cfRule type="cellIs" dxfId="1090" priority="1249" operator="greaterThan">
      <formula>$M$6</formula>
    </cfRule>
  </conditionalFormatting>
  <conditionalFormatting sqref="L74">
    <cfRule type="cellIs" dxfId="1089" priority="1248" operator="greaterThan">
      <formula>$M$6</formula>
    </cfRule>
  </conditionalFormatting>
  <conditionalFormatting sqref="L74">
    <cfRule type="cellIs" dxfId="1088" priority="1247" operator="greaterThan">
      <formula>$M$6</formula>
    </cfRule>
  </conditionalFormatting>
  <conditionalFormatting sqref="L74">
    <cfRule type="cellIs" dxfId="1087" priority="1246" operator="greaterThan">
      <formula>$M$6</formula>
    </cfRule>
  </conditionalFormatting>
  <conditionalFormatting sqref="L74">
    <cfRule type="cellIs" dxfId="1086" priority="1245" operator="greaterThan">
      <formula>$M$6</formula>
    </cfRule>
  </conditionalFormatting>
  <conditionalFormatting sqref="L74">
    <cfRule type="cellIs" dxfId="1085" priority="1244" operator="greaterThan">
      <formula>$M$6</formula>
    </cfRule>
  </conditionalFormatting>
  <conditionalFormatting sqref="L74">
    <cfRule type="cellIs" dxfId="1084" priority="1243" operator="greaterThan">
      <formula>$M$6</formula>
    </cfRule>
  </conditionalFormatting>
  <conditionalFormatting sqref="L74">
    <cfRule type="cellIs" dxfId="1083" priority="1242" operator="greaterThan">
      <formula>$M$6</formula>
    </cfRule>
  </conditionalFormatting>
  <conditionalFormatting sqref="L74">
    <cfRule type="cellIs" dxfId="1082" priority="1241" operator="greaterThan">
      <formula>$M$6</formula>
    </cfRule>
  </conditionalFormatting>
  <conditionalFormatting sqref="L74">
    <cfRule type="cellIs" dxfId="1081" priority="1240" operator="greaterThan">
      <formula>$M$6</formula>
    </cfRule>
  </conditionalFormatting>
  <conditionalFormatting sqref="L74">
    <cfRule type="cellIs" dxfId="1080" priority="1239" operator="greaterThan">
      <formula>$M$6</formula>
    </cfRule>
  </conditionalFormatting>
  <conditionalFormatting sqref="L74">
    <cfRule type="cellIs" dxfId="1079" priority="1238" operator="greaterThan">
      <formula>$M$6</formula>
    </cfRule>
  </conditionalFormatting>
  <conditionalFormatting sqref="L74">
    <cfRule type="cellIs" dxfId="1078" priority="1237" operator="greaterThan">
      <formula>$M$6</formula>
    </cfRule>
  </conditionalFormatting>
  <conditionalFormatting sqref="L74">
    <cfRule type="cellIs" dxfId="1077" priority="1236" operator="greaterThan">
      <formula>$M$6</formula>
    </cfRule>
  </conditionalFormatting>
  <conditionalFormatting sqref="L74">
    <cfRule type="cellIs" dxfId="1076" priority="1235" operator="greaterThan">
      <formula>$M$6</formula>
    </cfRule>
  </conditionalFormatting>
  <conditionalFormatting sqref="L74">
    <cfRule type="cellIs" dxfId="1075" priority="1234" operator="greaterThan">
      <formula>$M$6</formula>
    </cfRule>
  </conditionalFormatting>
  <conditionalFormatting sqref="L74">
    <cfRule type="cellIs" dxfId="1074" priority="1233" operator="greaterThan">
      <formula>$M$6</formula>
    </cfRule>
  </conditionalFormatting>
  <conditionalFormatting sqref="L74">
    <cfRule type="cellIs" dxfId="1073" priority="1232" operator="greaterThan">
      <formula>$M$6</formula>
    </cfRule>
  </conditionalFormatting>
  <conditionalFormatting sqref="L74">
    <cfRule type="cellIs" dxfId="1072" priority="1231" operator="greaterThan">
      <formula>$M$6</formula>
    </cfRule>
  </conditionalFormatting>
  <conditionalFormatting sqref="L74">
    <cfRule type="cellIs" dxfId="1071" priority="1230" operator="greaterThan">
      <formula>$M$6</formula>
    </cfRule>
  </conditionalFormatting>
  <conditionalFormatting sqref="L74">
    <cfRule type="cellIs" dxfId="1070" priority="1229" operator="greaterThan">
      <formula>$M$6</formula>
    </cfRule>
  </conditionalFormatting>
  <conditionalFormatting sqref="L74">
    <cfRule type="cellIs" dxfId="1069" priority="1228" operator="greaterThan">
      <formula>$M$6</formula>
    </cfRule>
  </conditionalFormatting>
  <conditionalFormatting sqref="L74">
    <cfRule type="cellIs" dxfId="1068" priority="1227" operator="greaterThan">
      <formula>$M$6</formula>
    </cfRule>
  </conditionalFormatting>
  <conditionalFormatting sqref="L74">
    <cfRule type="cellIs" dxfId="1067" priority="1226" operator="greaterThan">
      <formula>$M$6</formula>
    </cfRule>
  </conditionalFormatting>
  <conditionalFormatting sqref="L74">
    <cfRule type="cellIs" dxfId="1066" priority="1225" operator="greaterThan">
      <formula>$M$6</formula>
    </cfRule>
  </conditionalFormatting>
  <conditionalFormatting sqref="L74">
    <cfRule type="cellIs" dxfId="1065" priority="1224" operator="greaterThan">
      <formula>$M$6</formula>
    </cfRule>
  </conditionalFormatting>
  <conditionalFormatting sqref="L74">
    <cfRule type="cellIs" dxfId="1064" priority="1223" operator="greaterThan">
      <formula>$M$6</formula>
    </cfRule>
  </conditionalFormatting>
  <conditionalFormatting sqref="L74">
    <cfRule type="cellIs" dxfId="1063" priority="1222" operator="greaterThan">
      <formula>$M$6</formula>
    </cfRule>
  </conditionalFormatting>
  <conditionalFormatting sqref="L74">
    <cfRule type="cellIs" dxfId="1062" priority="1221" operator="greaterThan">
      <formula>$M$6</formula>
    </cfRule>
  </conditionalFormatting>
  <conditionalFormatting sqref="L74">
    <cfRule type="cellIs" dxfId="1061" priority="1220" operator="greaterThan">
      <formula>$M$6</formula>
    </cfRule>
  </conditionalFormatting>
  <conditionalFormatting sqref="L74">
    <cfRule type="cellIs" dxfId="1060" priority="1219" operator="greaterThan">
      <formula>$M$6</formula>
    </cfRule>
  </conditionalFormatting>
  <conditionalFormatting sqref="L74">
    <cfRule type="cellIs" dxfId="1059" priority="1218" operator="greaterThan">
      <formula>$M$6</formula>
    </cfRule>
  </conditionalFormatting>
  <conditionalFormatting sqref="L74">
    <cfRule type="cellIs" dxfId="1058" priority="1217" operator="greaterThan">
      <formula>$M$6</formula>
    </cfRule>
  </conditionalFormatting>
  <conditionalFormatting sqref="L74">
    <cfRule type="cellIs" dxfId="1057" priority="1216" operator="greaterThan">
      <formula>$M$6</formula>
    </cfRule>
  </conditionalFormatting>
  <conditionalFormatting sqref="L74">
    <cfRule type="cellIs" dxfId="1056" priority="1215" operator="greaterThan">
      <formula>$M$6</formula>
    </cfRule>
  </conditionalFormatting>
  <conditionalFormatting sqref="L74">
    <cfRule type="cellIs" dxfId="1055" priority="1214" operator="greaterThan">
      <formula>$M$6</formula>
    </cfRule>
  </conditionalFormatting>
  <conditionalFormatting sqref="L74">
    <cfRule type="cellIs" dxfId="1054" priority="1213" operator="greaterThan">
      <formula>$M$6</formula>
    </cfRule>
  </conditionalFormatting>
  <conditionalFormatting sqref="L74">
    <cfRule type="cellIs" dxfId="1053" priority="1212" operator="greaterThan">
      <formula>$M$6</formula>
    </cfRule>
  </conditionalFormatting>
  <conditionalFormatting sqref="L74">
    <cfRule type="cellIs" dxfId="1052" priority="1211" operator="greaterThan">
      <formula>$M$6</formula>
    </cfRule>
  </conditionalFormatting>
  <conditionalFormatting sqref="L74">
    <cfRule type="cellIs" dxfId="1051" priority="1210" operator="greaterThan">
      <formula>$M$6</formula>
    </cfRule>
  </conditionalFormatting>
  <conditionalFormatting sqref="L74">
    <cfRule type="cellIs" dxfId="1050" priority="1209" operator="greaterThan">
      <formula>$M$6</formula>
    </cfRule>
  </conditionalFormatting>
  <conditionalFormatting sqref="L74">
    <cfRule type="cellIs" dxfId="1049" priority="1208" operator="greaterThan">
      <formula>$M$6</formula>
    </cfRule>
  </conditionalFormatting>
  <conditionalFormatting sqref="L74">
    <cfRule type="cellIs" dxfId="1048" priority="1207" operator="greaterThan">
      <formula>$M$6</formula>
    </cfRule>
  </conditionalFormatting>
  <conditionalFormatting sqref="L74">
    <cfRule type="cellIs" dxfId="1047" priority="1206" operator="greaterThan">
      <formula>$M$6</formula>
    </cfRule>
  </conditionalFormatting>
  <conditionalFormatting sqref="L74">
    <cfRule type="cellIs" dxfId="1046" priority="1205" operator="greaterThan">
      <formula>$M$6</formula>
    </cfRule>
  </conditionalFormatting>
  <conditionalFormatting sqref="L74">
    <cfRule type="cellIs" dxfId="1045" priority="1204" operator="greaterThan">
      <formula>$M$6</formula>
    </cfRule>
  </conditionalFormatting>
  <conditionalFormatting sqref="L75">
    <cfRule type="cellIs" dxfId="1044" priority="1203" operator="greaterThan">
      <formula>$M$6</formula>
    </cfRule>
  </conditionalFormatting>
  <conditionalFormatting sqref="L75">
    <cfRule type="cellIs" dxfId="1043" priority="1202" operator="greaterThan">
      <formula>$M$6</formula>
    </cfRule>
  </conditionalFormatting>
  <conditionalFormatting sqref="L75">
    <cfRule type="cellIs" dxfId="1042" priority="1201" operator="greaterThan">
      <formula>$M$6</formula>
    </cfRule>
  </conditionalFormatting>
  <conditionalFormatting sqref="L75">
    <cfRule type="cellIs" dxfId="1041" priority="1200" operator="greaterThan">
      <formula>$M$6</formula>
    </cfRule>
  </conditionalFormatting>
  <conditionalFormatting sqref="L75">
    <cfRule type="cellIs" dxfId="1040" priority="1199" operator="greaterThan">
      <formula>$M$6</formula>
    </cfRule>
  </conditionalFormatting>
  <conditionalFormatting sqref="L75">
    <cfRule type="cellIs" dxfId="1039" priority="1198" operator="greaterThan">
      <formula>$M$6</formula>
    </cfRule>
  </conditionalFormatting>
  <conditionalFormatting sqref="L75">
    <cfRule type="cellIs" dxfId="1038" priority="1197" operator="greaterThan">
      <formula>$M$6</formula>
    </cfRule>
  </conditionalFormatting>
  <conditionalFormatting sqref="L75">
    <cfRule type="cellIs" dxfId="1037" priority="1196" operator="greaterThan">
      <formula>$M$6</formula>
    </cfRule>
  </conditionalFormatting>
  <conditionalFormatting sqref="L75">
    <cfRule type="cellIs" dxfId="1036" priority="1195" operator="greaterThan">
      <formula>$M$6</formula>
    </cfRule>
  </conditionalFormatting>
  <conditionalFormatting sqref="L75">
    <cfRule type="cellIs" dxfId="1035" priority="1194" operator="greaterThan">
      <formula>$M$6</formula>
    </cfRule>
  </conditionalFormatting>
  <conditionalFormatting sqref="L75">
    <cfRule type="cellIs" dxfId="1034" priority="1193" operator="greaterThan">
      <formula>$M$6</formula>
    </cfRule>
  </conditionalFormatting>
  <conditionalFormatting sqref="L75">
    <cfRule type="cellIs" dxfId="1033" priority="1192" operator="greaterThan">
      <formula>$M$6</formula>
    </cfRule>
  </conditionalFormatting>
  <conditionalFormatting sqref="L75">
    <cfRule type="cellIs" dxfId="1032" priority="1191" operator="greaterThan">
      <formula>$M$6</formula>
    </cfRule>
  </conditionalFormatting>
  <conditionalFormatting sqref="L75">
    <cfRule type="cellIs" dxfId="1031" priority="1190" operator="greaterThan">
      <formula>$M$6</formula>
    </cfRule>
  </conditionalFormatting>
  <conditionalFormatting sqref="L75">
    <cfRule type="cellIs" dxfId="1030" priority="1189" operator="greaterThan">
      <formula>$M$6</formula>
    </cfRule>
  </conditionalFormatting>
  <conditionalFormatting sqref="L75">
    <cfRule type="cellIs" dxfId="1029" priority="1188" operator="greaterThan">
      <formula>$M$6</formula>
    </cfRule>
  </conditionalFormatting>
  <conditionalFormatting sqref="L75">
    <cfRule type="cellIs" dxfId="1028" priority="1187" operator="greaterThan">
      <formula>$M$6</formula>
    </cfRule>
  </conditionalFormatting>
  <conditionalFormatting sqref="L75">
    <cfRule type="cellIs" dxfId="1027" priority="1186" operator="greaterThan">
      <formula>$M$6</formula>
    </cfRule>
  </conditionalFormatting>
  <conditionalFormatting sqref="L75">
    <cfRule type="cellIs" dxfId="1026" priority="1185" operator="greaterThan">
      <formula>$M$6</formula>
    </cfRule>
  </conditionalFormatting>
  <conditionalFormatting sqref="L75">
    <cfRule type="cellIs" dxfId="1025" priority="1184" operator="greaterThan">
      <formula>$M$6</formula>
    </cfRule>
  </conditionalFormatting>
  <conditionalFormatting sqref="L75">
    <cfRule type="cellIs" dxfId="1024" priority="1183" operator="greaterThan">
      <formula>$M$6</formula>
    </cfRule>
  </conditionalFormatting>
  <conditionalFormatting sqref="L75">
    <cfRule type="cellIs" dxfId="1023" priority="1182" operator="greaterThan">
      <formula>$M$6</formula>
    </cfRule>
  </conditionalFormatting>
  <conditionalFormatting sqref="L75">
    <cfRule type="cellIs" dxfId="1022" priority="1181" operator="greaterThan">
      <formula>$M$6</formula>
    </cfRule>
  </conditionalFormatting>
  <conditionalFormatting sqref="L75">
    <cfRule type="cellIs" dxfId="1021" priority="1180" operator="greaterThan">
      <formula>$M$6</formula>
    </cfRule>
  </conditionalFormatting>
  <conditionalFormatting sqref="L75">
    <cfRule type="cellIs" dxfId="1020" priority="1179" operator="greaterThan">
      <formula>$M$6</formula>
    </cfRule>
  </conditionalFormatting>
  <conditionalFormatting sqref="L75">
    <cfRule type="cellIs" dxfId="1019" priority="1178" operator="greaterThan">
      <formula>$M$6</formula>
    </cfRule>
  </conditionalFormatting>
  <conditionalFormatting sqref="L75">
    <cfRule type="cellIs" dxfId="1018" priority="1177" operator="greaterThan">
      <formula>$M$6</formula>
    </cfRule>
  </conditionalFormatting>
  <conditionalFormatting sqref="L75">
    <cfRule type="cellIs" dxfId="1017" priority="1176" operator="greaterThan">
      <formula>$M$6</formula>
    </cfRule>
  </conditionalFormatting>
  <conditionalFormatting sqref="L75">
    <cfRule type="cellIs" dxfId="1016" priority="1175" operator="greaterThan">
      <formula>$M$6</formula>
    </cfRule>
  </conditionalFormatting>
  <conditionalFormatting sqref="L75">
    <cfRule type="cellIs" dxfId="1015" priority="1174" operator="greaterThan">
      <formula>$M$6</formula>
    </cfRule>
  </conditionalFormatting>
  <conditionalFormatting sqref="L75">
    <cfRule type="cellIs" dxfId="1014" priority="1173" operator="greaterThan">
      <formula>$M$6</formula>
    </cfRule>
  </conditionalFormatting>
  <conditionalFormatting sqref="L75">
    <cfRule type="cellIs" dxfId="1013" priority="1172" operator="greaterThan">
      <formula>$M$6</formula>
    </cfRule>
  </conditionalFormatting>
  <conditionalFormatting sqref="L75">
    <cfRule type="cellIs" dxfId="1012" priority="1171" operator="greaterThan">
      <formula>$M$6</formula>
    </cfRule>
  </conditionalFormatting>
  <conditionalFormatting sqref="L75">
    <cfRule type="cellIs" dxfId="1011" priority="1170" operator="greaterThan">
      <formula>$M$6</formula>
    </cfRule>
  </conditionalFormatting>
  <conditionalFormatting sqref="L75">
    <cfRule type="cellIs" dxfId="1010" priority="1169" operator="greaterThan">
      <formula>$M$6</formula>
    </cfRule>
  </conditionalFormatting>
  <conditionalFormatting sqref="L75">
    <cfRule type="cellIs" dxfId="1009" priority="1168" operator="greaterThan">
      <formula>$M$6</formula>
    </cfRule>
  </conditionalFormatting>
  <conditionalFormatting sqref="L75">
    <cfRule type="cellIs" dxfId="1008" priority="1167" operator="greaterThan">
      <formula>$M$6</formula>
    </cfRule>
  </conditionalFormatting>
  <conditionalFormatting sqref="L75">
    <cfRule type="cellIs" dxfId="1007" priority="1166" operator="greaterThan">
      <formula>$M$6</formula>
    </cfRule>
  </conditionalFormatting>
  <conditionalFormatting sqref="L75">
    <cfRule type="cellIs" dxfId="1006" priority="1165" operator="greaterThan">
      <formula>$M$6</formula>
    </cfRule>
  </conditionalFormatting>
  <conditionalFormatting sqref="L75">
    <cfRule type="cellIs" dxfId="1005" priority="1164" operator="greaterThan">
      <formula>$M$6</formula>
    </cfRule>
  </conditionalFormatting>
  <conditionalFormatting sqref="L75">
    <cfRule type="cellIs" dxfId="1004" priority="1163" operator="greaterThan">
      <formula>$M$6</formula>
    </cfRule>
  </conditionalFormatting>
  <conditionalFormatting sqref="L75">
    <cfRule type="cellIs" dxfId="1003" priority="1162" operator="greaterThan">
      <formula>$M$6</formula>
    </cfRule>
  </conditionalFormatting>
  <conditionalFormatting sqref="L75">
    <cfRule type="cellIs" dxfId="1002" priority="1161" operator="greaterThan">
      <formula>$M$6</formula>
    </cfRule>
  </conditionalFormatting>
  <conditionalFormatting sqref="L75">
    <cfRule type="cellIs" dxfId="1001" priority="1160" operator="greaterThan">
      <formula>$M$6</formula>
    </cfRule>
  </conditionalFormatting>
  <conditionalFormatting sqref="L75">
    <cfRule type="cellIs" dxfId="1000" priority="1159" operator="greaterThan">
      <formula>$M$6</formula>
    </cfRule>
  </conditionalFormatting>
  <conditionalFormatting sqref="L75">
    <cfRule type="cellIs" dxfId="999" priority="1158" operator="greaterThan">
      <formula>$M$6</formula>
    </cfRule>
  </conditionalFormatting>
  <conditionalFormatting sqref="L75">
    <cfRule type="cellIs" dxfId="998" priority="1157" operator="greaterThan">
      <formula>$M$6</formula>
    </cfRule>
  </conditionalFormatting>
  <conditionalFormatting sqref="L75">
    <cfRule type="cellIs" dxfId="997" priority="1156" operator="greaterThan">
      <formula>$M$6</formula>
    </cfRule>
  </conditionalFormatting>
  <conditionalFormatting sqref="L75">
    <cfRule type="cellIs" dxfId="996" priority="1155" operator="greaterThan">
      <formula>$M$6</formula>
    </cfRule>
  </conditionalFormatting>
  <conditionalFormatting sqref="L75">
    <cfRule type="cellIs" dxfId="995" priority="1154" operator="greaterThan">
      <formula>$M$6</formula>
    </cfRule>
  </conditionalFormatting>
  <conditionalFormatting sqref="L75">
    <cfRule type="cellIs" dxfId="994" priority="1153" operator="greaterThan">
      <formula>$M$6</formula>
    </cfRule>
  </conditionalFormatting>
  <conditionalFormatting sqref="L75">
    <cfRule type="cellIs" dxfId="993" priority="1152" operator="greaterThan">
      <formula>$M$6</formula>
    </cfRule>
  </conditionalFormatting>
  <conditionalFormatting sqref="L75">
    <cfRule type="cellIs" dxfId="992" priority="1151" operator="greaterThan">
      <formula>$M$6</formula>
    </cfRule>
  </conditionalFormatting>
  <conditionalFormatting sqref="L75">
    <cfRule type="cellIs" dxfId="991" priority="1150" operator="greaterThan">
      <formula>$M$6</formula>
    </cfRule>
  </conditionalFormatting>
  <conditionalFormatting sqref="L75">
    <cfRule type="cellIs" dxfId="990" priority="1149" operator="greaterThan">
      <formula>$M$6</formula>
    </cfRule>
  </conditionalFormatting>
  <conditionalFormatting sqref="L75">
    <cfRule type="cellIs" dxfId="989" priority="1148" operator="greaterThan">
      <formula>$M$6</formula>
    </cfRule>
  </conditionalFormatting>
  <conditionalFormatting sqref="L75">
    <cfRule type="cellIs" dxfId="988" priority="1147" operator="greaterThan">
      <formula>$M$6</formula>
    </cfRule>
  </conditionalFormatting>
  <conditionalFormatting sqref="L75">
    <cfRule type="cellIs" dxfId="987" priority="1146" operator="greaterThan">
      <formula>$M$6</formula>
    </cfRule>
  </conditionalFormatting>
  <conditionalFormatting sqref="L75">
    <cfRule type="cellIs" dxfId="986" priority="1145" operator="greaterThan">
      <formula>$M$6</formula>
    </cfRule>
  </conditionalFormatting>
  <conditionalFormatting sqref="L75">
    <cfRule type="cellIs" dxfId="985" priority="1144" operator="greaterThan">
      <formula>$M$6</formula>
    </cfRule>
  </conditionalFormatting>
  <conditionalFormatting sqref="L75">
    <cfRule type="cellIs" dxfId="984" priority="1143" operator="greaterThan">
      <formula>$M$6</formula>
    </cfRule>
  </conditionalFormatting>
  <conditionalFormatting sqref="L75">
    <cfRule type="cellIs" dxfId="983" priority="1142" operator="greaterThan">
      <formula>$M$6</formula>
    </cfRule>
  </conditionalFormatting>
  <conditionalFormatting sqref="L75">
    <cfRule type="cellIs" dxfId="982" priority="1141" operator="greaterThan">
      <formula>$M$6</formula>
    </cfRule>
  </conditionalFormatting>
  <conditionalFormatting sqref="L71:L72">
    <cfRule type="cellIs" dxfId="981" priority="1140" operator="greaterThan">
      <formula>$M$6</formula>
    </cfRule>
  </conditionalFormatting>
  <conditionalFormatting sqref="L71:L72">
    <cfRule type="cellIs" dxfId="980" priority="1139" operator="greaterThan">
      <formula>$M$6</formula>
    </cfRule>
  </conditionalFormatting>
  <conditionalFormatting sqref="L71:L72">
    <cfRule type="cellIs" dxfId="979" priority="1138" operator="greaterThan">
      <formula>$M$6</formula>
    </cfRule>
  </conditionalFormatting>
  <conditionalFormatting sqref="L71:L72">
    <cfRule type="cellIs" dxfId="978" priority="1137" operator="greaterThan">
      <formula>$M$6</formula>
    </cfRule>
  </conditionalFormatting>
  <conditionalFormatting sqref="L71:L72">
    <cfRule type="cellIs" dxfId="977" priority="1136" operator="greaterThan">
      <formula>$M$6</formula>
    </cfRule>
  </conditionalFormatting>
  <conditionalFormatting sqref="L71:L72">
    <cfRule type="cellIs" dxfId="976" priority="1135" operator="greaterThan">
      <formula>$M$6</formula>
    </cfRule>
  </conditionalFormatting>
  <conditionalFormatting sqref="L71:L72">
    <cfRule type="cellIs" dxfId="975" priority="1134" operator="greaterThan">
      <formula>$M$6</formula>
    </cfRule>
  </conditionalFormatting>
  <conditionalFormatting sqref="L71:L72">
    <cfRule type="cellIs" dxfId="974" priority="1133" operator="greaterThan">
      <formula>$M$6</formula>
    </cfRule>
  </conditionalFormatting>
  <conditionalFormatting sqref="L71:L72">
    <cfRule type="cellIs" dxfId="973" priority="1132" operator="greaterThan">
      <formula>$M$6</formula>
    </cfRule>
  </conditionalFormatting>
  <conditionalFormatting sqref="L71:L72">
    <cfRule type="cellIs" dxfId="972" priority="1131" operator="greaterThan">
      <formula>$M$6</formula>
    </cfRule>
  </conditionalFormatting>
  <conditionalFormatting sqref="L71:L72">
    <cfRule type="cellIs" dxfId="971" priority="1130" operator="greaterThan">
      <formula>$M$6</formula>
    </cfRule>
  </conditionalFormatting>
  <conditionalFormatting sqref="L71:L72">
    <cfRule type="cellIs" dxfId="970" priority="1129" operator="greaterThan">
      <formula>$M$6</formula>
    </cfRule>
  </conditionalFormatting>
  <conditionalFormatting sqref="L71:L72">
    <cfRule type="cellIs" dxfId="969" priority="1128" operator="greaterThan">
      <formula>$M$6</formula>
    </cfRule>
  </conditionalFormatting>
  <conditionalFormatting sqref="L71:L72">
    <cfRule type="cellIs" dxfId="968" priority="1127" operator="greaterThan">
      <formula>$M$6</formula>
    </cfRule>
  </conditionalFormatting>
  <conditionalFormatting sqref="L71:L72">
    <cfRule type="cellIs" dxfId="967" priority="1126" operator="greaterThan">
      <formula>$M$6</formula>
    </cfRule>
  </conditionalFormatting>
  <conditionalFormatting sqref="L71:L72">
    <cfRule type="cellIs" dxfId="966" priority="1125" operator="greaterThan">
      <formula>$M$6</formula>
    </cfRule>
  </conditionalFormatting>
  <conditionalFormatting sqref="L71:L72">
    <cfRule type="cellIs" dxfId="965" priority="1124" operator="greaterThan">
      <formula>$M$6</formula>
    </cfRule>
  </conditionalFormatting>
  <conditionalFormatting sqref="L71:L72">
    <cfRule type="cellIs" dxfId="964" priority="1123" operator="greaterThan">
      <formula>$M$6</formula>
    </cfRule>
  </conditionalFormatting>
  <conditionalFormatting sqref="L71:L72">
    <cfRule type="cellIs" dxfId="963" priority="1122" operator="greaterThan">
      <formula>$M$6</formula>
    </cfRule>
  </conditionalFormatting>
  <conditionalFormatting sqref="L71:L72">
    <cfRule type="cellIs" dxfId="962" priority="1121" operator="greaterThan">
      <formula>$M$6</formula>
    </cfRule>
  </conditionalFormatting>
  <conditionalFormatting sqref="L71:L72">
    <cfRule type="cellIs" dxfId="961" priority="1120" operator="greaterThan">
      <formula>$M$6</formula>
    </cfRule>
  </conditionalFormatting>
  <conditionalFormatting sqref="L71:L72">
    <cfRule type="cellIs" dxfId="960" priority="1119" operator="greaterThan">
      <formula>$M$6</formula>
    </cfRule>
  </conditionalFormatting>
  <conditionalFormatting sqref="L71:L72">
    <cfRule type="cellIs" dxfId="959" priority="1118" operator="greaterThan">
      <formula>$M$6</formula>
    </cfRule>
  </conditionalFormatting>
  <conditionalFormatting sqref="L71:L72">
    <cfRule type="cellIs" dxfId="958" priority="1117" operator="greaterThan">
      <formula>$M$6</formula>
    </cfRule>
  </conditionalFormatting>
  <conditionalFormatting sqref="L71:L72">
    <cfRule type="cellIs" dxfId="957" priority="1116" operator="greaterThan">
      <formula>$M$6</formula>
    </cfRule>
  </conditionalFormatting>
  <conditionalFormatting sqref="L71:L72">
    <cfRule type="cellIs" dxfId="956" priority="1115" operator="greaterThan">
      <formula>$M$6</formula>
    </cfRule>
  </conditionalFormatting>
  <conditionalFormatting sqref="L71:L72">
    <cfRule type="cellIs" dxfId="955" priority="1114" operator="greaterThan">
      <formula>$M$6</formula>
    </cfRule>
  </conditionalFormatting>
  <conditionalFormatting sqref="L71:L72">
    <cfRule type="cellIs" dxfId="954" priority="1113" operator="greaterThan">
      <formula>$M$6</formula>
    </cfRule>
  </conditionalFormatting>
  <conditionalFormatting sqref="L71:L72">
    <cfRule type="cellIs" dxfId="953" priority="1112" operator="greaterThan">
      <formula>$M$6</formula>
    </cfRule>
  </conditionalFormatting>
  <conditionalFormatting sqref="L71:L72">
    <cfRule type="cellIs" dxfId="952" priority="1111" operator="greaterThan">
      <formula>$M$6</formula>
    </cfRule>
  </conditionalFormatting>
  <conditionalFormatting sqref="L71:L72">
    <cfRule type="cellIs" dxfId="951" priority="1110" operator="greaterThan">
      <formula>$M$6</formula>
    </cfRule>
  </conditionalFormatting>
  <conditionalFormatting sqref="L71:L72">
    <cfRule type="cellIs" dxfId="950" priority="1109" operator="greaterThan">
      <formula>$M$6</formula>
    </cfRule>
  </conditionalFormatting>
  <conditionalFormatting sqref="L71:L72">
    <cfRule type="cellIs" dxfId="949" priority="1108" operator="greaterThan">
      <formula>$M$6</formula>
    </cfRule>
  </conditionalFormatting>
  <conditionalFormatting sqref="L71:L72">
    <cfRule type="cellIs" dxfId="948" priority="1107" operator="greaterThan">
      <formula>$M$6</formula>
    </cfRule>
  </conditionalFormatting>
  <conditionalFormatting sqref="L71:L72">
    <cfRule type="cellIs" dxfId="947" priority="1106" operator="greaterThan">
      <formula>$M$6</formula>
    </cfRule>
  </conditionalFormatting>
  <conditionalFormatting sqref="L71:L72">
    <cfRule type="cellIs" dxfId="946" priority="1105" operator="greaterThan">
      <formula>$M$6</formula>
    </cfRule>
  </conditionalFormatting>
  <conditionalFormatting sqref="L71:L72">
    <cfRule type="cellIs" dxfId="945" priority="1104" operator="greaterThan">
      <formula>$M$6</formula>
    </cfRule>
  </conditionalFormatting>
  <conditionalFormatting sqref="L71:L72">
    <cfRule type="cellIs" dxfId="944" priority="1103" operator="greaterThan">
      <formula>$M$6</formula>
    </cfRule>
  </conditionalFormatting>
  <conditionalFormatting sqref="L71:L72">
    <cfRule type="cellIs" dxfId="943" priority="1102" operator="greaterThan">
      <formula>$M$6</formula>
    </cfRule>
  </conditionalFormatting>
  <conditionalFormatting sqref="L71:L72">
    <cfRule type="cellIs" dxfId="942" priority="1101" operator="greaterThan">
      <formula>$M$6</formula>
    </cfRule>
  </conditionalFormatting>
  <conditionalFormatting sqref="L71:L72">
    <cfRule type="cellIs" dxfId="941" priority="1100" operator="greaterThan">
      <formula>$M$6</formula>
    </cfRule>
  </conditionalFormatting>
  <conditionalFormatting sqref="L71:L72">
    <cfRule type="cellIs" dxfId="940" priority="1099" operator="greaterThan">
      <formula>$M$6</formula>
    </cfRule>
  </conditionalFormatting>
  <conditionalFormatting sqref="L71:L72">
    <cfRule type="cellIs" dxfId="939" priority="1098" operator="greaterThan">
      <formula>$M$6</formula>
    </cfRule>
  </conditionalFormatting>
  <conditionalFormatting sqref="L71:L72">
    <cfRule type="cellIs" dxfId="938" priority="1097" operator="greaterThan">
      <formula>$M$6</formula>
    </cfRule>
  </conditionalFormatting>
  <conditionalFormatting sqref="L71:L72">
    <cfRule type="cellIs" dxfId="937" priority="1096" operator="greaterThan">
      <formula>$M$6</formula>
    </cfRule>
  </conditionalFormatting>
  <conditionalFormatting sqref="L71:L72">
    <cfRule type="cellIs" dxfId="936" priority="1095" operator="greaterThan">
      <formula>$M$6</formula>
    </cfRule>
  </conditionalFormatting>
  <conditionalFormatting sqref="L71:L72">
    <cfRule type="cellIs" dxfId="935" priority="1094" operator="greaterThan">
      <formula>$M$6</formula>
    </cfRule>
  </conditionalFormatting>
  <conditionalFormatting sqref="L71:L72">
    <cfRule type="cellIs" dxfId="934" priority="1093" operator="greaterThan">
      <formula>$M$6</formula>
    </cfRule>
  </conditionalFormatting>
  <conditionalFormatting sqref="L71:L72">
    <cfRule type="cellIs" dxfId="933" priority="1092" operator="greaterThan">
      <formula>$M$6</formula>
    </cfRule>
  </conditionalFormatting>
  <conditionalFormatting sqref="L71:L72">
    <cfRule type="cellIs" dxfId="932" priority="1091" operator="greaterThan">
      <formula>$M$6</formula>
    </cfRule>
  </conditionalFormatting>
  <conditionalFormatting sqref="L71:L72">
    <cfRule type="cellIs" dxfId="931" priority="1090" operator="greaterThan">
      <formula>$M$6</formula>
    </cfRule>
  </conditionalFormatting>
  <conditionalFormatting sqref="L71:L72">
    <cfRule type="cellIs" dxfId="930" priority="1089" operator="greaterThan">
      <formula>$M$6</formula>
    </cfRule>
  </conditionalFormatting>
  <conditionalFormatting sqref="L71:L72">
    <cfRule type="cellIs" dxfId="929" priority="1088" operator="greaterThan">
      <formula>$M$6</formula>
    </cfRule>
  </conditionalFormatting>
  <conditionalFormatting sqref="L71:L72">
    <cfRule type="cellIs" dxfId="928" priority="1087" operator="greaterThan">
      <formula>$M$6</formula>
    </cfRule>
  </conditionalFormatting>
  <conditionalFormatting sqref="L71:L72">
    <cfRule type="cellIs" dxfId="927" priority="1086" operator="greaterThan">
      <formula>$M$6</formula>
    </cfRule>
  </conditionalFormatting>
  <conditionalFormatting sqref="L71:L72">
    <cfRule type="cellIs" dxfId="926" priority="1085" operator="greaterThan">
      <formula>$M$6</formula>
    </cfRule>
  </conditionalFormatting>
  <conditionalFormatting sqref="L71:L72">
    <cfRule type="cellIs" dxfId="925" priority="1084" operator="greaterThan">
      <formula>$M$6</formula>
    </cfRule>
  </conditionalFormatting>
  <conditionalFormatting sqref="L71:L72">
    <cfRule type="cellIs" dxfId="924" priority="1083" operator="greaterThan">
      <formula>$M$6</formula>
    </cfRule>
  </conditionalFormatting>
  <conditionalFormatting sqref="L71:L72">
    <cfRule type="cellIs" dxfId="923" priority="1082" operator="greaterThan">
      <formula>$M$6</formula>
    </cfRule>
  </conditionalFormatting>
  <conditionalFormatting sqref="L71:L72">
    <cfRule type="cellIs" dxfId="922" priority="1081" operator="greaterThan">
      <formula>$M$6</formula>
    </cfRule>
  </conditionalFormatting>
  <conditionalFormatting sqref="L71:L72">
    <cfRule type="cellIs" dxfId="921" priority="1080" operator="greaterThan">
      <formula>$M$6</formula>
    </cfRule>
  </conditionalFormatting>
  <conditionalFormatting sqref="L71:L72">
    <cfRule type="cellIs" dxfId="920" priority="1079" operator="greaterThan">
      <formula>$M$6</formula>
    </cfRule>
  </conditionalFormatting>
  <conditionalFormatting sqref="L71:L72">
    <cfRule type="cellIs" dxfId="919" priority="1078" operator="greaterThan">
      <formula>$M$6</formula>
    </cfRule>
  </conditionalFormatting>
  <conditionalFormatting sqref="L71:L72">
    <cfRule type="cellIs" dxfId="918" priority="1077" operator="greaterThan">
      <formula>$M$6</formula>
    </cfRule>
  </conditionalFormatting>
  <conditionalFormatting sqref="L71:L72">
    <cfRule type="cellIs" dxfId="917" priority="1076" operator="greaterThan">
      <formula>$M$6</formula>
    </cfRule>
  </conditionalFormatting>
  <conditionalFormatting sqref="L71:L72">
    <cfRule type="cellIs" dxfId="916" priority="1075" operator="greaterThan">
      <formula>$M$6</formula>
    </cfRule>
  </conditionalFormatting>
  <conditionalFormatting sqref="L71:L72">
    <cfRule type="cellIs" dxfId="915" priority="1074" operator="greaterThan">
      <formula>$M$6</formula>
    </cfRule>
  </conditionalFormatting>
  <conditionalFormatting sqref="L71:L72">
    <cfRule type="cellIs" dxfId="914" priority="1073" operator="greaterThan">
      <formula>$M$6</formula>
    </cfRule>
  </conditionalFormatting>
  <conditionalFormatting sqref="L71:L72">
    <cfRule type="cellIs" dxfId="913" priority="1072" operator="greaterThan">
      <formula>$M$6</formula>
    </cfRule>
  </conditionalFormatting>
  <conditionalFormatting sqref="L71:L72">
    <cfRule type="cellIs" dxfId="912" priority="1071" operator="greaterThan">
      <formula>$M$6</formula>
    </cfRule>
  </conditionalFormatting>
  <conditionalFormatting sqref="L71:L72">
    <cfRule type="cellIs" dxfId="911" priority="1070" operator="greaterThan">
      <formula>$M$6</formula>
    </cfRule>
  </conditionalFormatting>
  <conditionalFormatting sqref="L71:L72">
    <cfRule type="cellIs" dxfId="910" priority="1069" operator="greaterThan">
      <formula>$M$6</formula>
    </cfRule>
  </conditionalFormatting>
  <conditionalFormatting sqref="L71:L72">
    <cfRule type="cellIs" dxfId="909" priority="1068" operator="greaterThan">
      <formula>$M$6</formula>
    </cfRule>
  </conditionalFormatting>
  <conditionalFormatting sqref="L71:L72">
    <cfRule type="cellIs" dxfId="908" priority="1067" operator="greaterThan">
      <formula>$M$6</formula>
    </cfRule>
  </conditionalFormatting>
  <conditionalFormatting sqref="L71:L72">
    <cfRule type="cellIs" dxfId="907" priority="1066" operator="greaterThan">
      <formula>$M$6</formula>
    </cfRule>
  </conditionalFormatting>
  <conditionalFormatting sqref="L71:L72">
    <cfRule type="cellIs" dxfId="906" priority="1065" operator="greaterThan">
      <formula>$M$6</formula>
    </cfRule>
  </conditionalFormatting>
  <conditionalFormatting sqref="L71:L72">
    <cfRule type="cellIs" dxfId="905" priority="1064" operator="greaterThan">
      <formula>$M$6</formula>
    </cfRule>
  </conditionalFormatting>
  <conditionalFormatting sqref="L71:L72">
    <cfRule type="cellIs" dxfId="904" priority="1063" operator="greaterThan">
      <formula>$M$6</formula>
    </cfRule>
  </conditionalFormatting>
  <conditionalFormatting sqref="L71:L72">
    <cfRule type="cellIs" dxfId="903" priority="1062" operator="greaterThan">
      <formula>$M$6</formula>
    </cfRule>
  </conditionalFormatting>
  <conditionalFormatting sqref="L71:L72">
    <cfRule type="cellIs" dxfId="902" priority="1061" operator="greaterThan">
      <formula>$M$6</formula>
    </cfRule>
  </conditionalFormatting>
  <conditionalFormatting sqref="L71:L72">
    <cfRule type="cellIs" dxfId="901" priority="1060" operator="greaterThan">
      <formula>$M$6</formula>
    </cfRule>
  </conditionalFormatting>
  <conditionalFormatting sqref="L71:L72">
    <cfRule type="cellIs" dxfId="900" priority="1059" operator="greaterThan">
      <formula>$M$6</formula>
    </cfRule>
  </conditionalFormatting>
  <conditionalFormatting sqref="L71:L72">
    <cfRule type="cellIs" dxfId="899" priority="1058" operator="greaterThan">
      <formula>$M$6</formula>
    </cfRule>
  </conditionalFormatting>
  <conditionalFormatting sqref="L71:L72">
    <cfRule type="cellIs" dxfId="898" priority="1057" operator="greaterThan">
      <formula>$M$6</formula>
    </cfRule>
  </conditionalFormatting>
  <conditionalFormatting sqref="L71:L72">
    <cfRule type="cellIs" dxfId="897" priority="1056" operator="greaterThan">
      <formula>$M$6</formula>
    </cfRule>
  </conditionalFormatting>
  <conditionalFormatting sqref="L71:L72">
    <cfRule type="cellIs" dxfId="896" priority="1055" operator="greaterThan">
      <formula>$M$6</formula>
    </cfRule>
  </conditionalFormatting>
  <conditionalFormatting sqref="L71:L72">
    <cfRule type="cellIs" dxfId="895" priority="1054" operator="greaterThan">
      <formula>$M$6</formula>
    </cfRule>
  </conditionalFormatting>
  <conditionalFormatting sqref="L71:L72">
    <cfRule type="cellIs" dxfId="894" priority="1053" operator="greaterThan">
      <formula>$M$6</formula>
    </cfRule>
  </conditionalFormatting>
  <conditionalFormatting sqref="L71:L72">
    <cfRule type="cellIs" dxfId="893" priority="1052" operator="greaterThan">
      <formula>$M$6</formula>
    </cfRule>
  </conditionalFormatting>
  <conditionalFormatting sqref="L71:L72">
    <cfRule type="cellIs" dxfId="892" priority="1051" operator="greaterThan">
      <formula>$M$6</formula>
    </cfRule>
  </conditionalFormatting>
  <conditionalFormatting sqref="L71:L72">
    <cfRule type="cellIs" dxfId="891" priority="1050" operator="greaterThan">
      <formula>$M$6</formula>
    </cfRule>
  </conditionalFormatting>
  <conditionalFormatting sqref="L71:L72">
    <cfRule type="cellIs" dxfId="890" priority="1049" operator="greaterThan">
      <formula>$M$6</formula>
    </cfRule>
  </conditionalFormatting>
  <conditionalFormatting sqref="L71:L72">
    <cfRule type="cellIs" dxfId="889" priority="1048" operator="greaterThan">
      <formula>$M$6</formula>
    </cfRule>
  </conditionalFormatting>
  <conditionalFormatting sqref="L71:L72">
    <cfRule type="cellIs" dxfId="888" priority="1047" operator="greaterThan">
      <formula>$M$6</formula>
    </cfRule>
  </conditionalFormatting>
  <conditionalFormatting sqref="L71:L72">
    <cfRule type="cellIs" dxfId="887" priority="1046" operator="greaterThan">
      <formula>$M$6</formula>
    </cfRule>
  </conditionalFormatting>
  <conditionalFormatting sqref="L71:L72">
    <cfRule type="cellIs" dxfId="886" priority="1045" operator="greaterThan">
      <formula>$M$6</formula>
    </cfRule>
  </conditionalFormatting>
  <conditionalFormatting sqref="L71:L72">
    <cfRule type="cellIs" dxfId="885" priority="1044" operator="greaterThan">
      <formula>$M$6</formula>
    </cfRule>
  </conditionalFormatting>
  <conditionalFormatting sqref="L71:L72">
    <cfRule type="cellIs" dxfId="884" priority="1043" operator="greaterThan">
      <formula>$M$6</formula>
    </cfRule>
  </conditionalFormatting>
  <conditionalFormatting sqref="L71:L72">
    <cfRule type="cellIs" dxfId="883" priority="1042" operator="greaterThan">
      <formula>$M$6</formula>
    </cfRule>
  </conditionalFormatting>
  <conditionalFormatting sqref="L71:L72">
    <cfRule type="cellIs" dxfId="882" priority="1041" operator="greaterThan">
      <formula>$M$6</formula>
    </cfRule>
  </conditionalFormatting>
  <conditionalFormatting sqref="L71:L72">
    <cfRule type="cellIs" dxfId="881" priority="1040" operator="greaterThan">
      <formula>$M$6</formula>
    </cfRule>
  </conditionalFormatting>
  <conditionalFormatting sqref="L71:L72">
    <cfRule type="cellIs" dxfId="880" priority="1039" operator="greaterThan">
      <formula>$M$6</formula>
    </cfRule>
  </conditionalFormatting>
  <conditionalFormatting sqref="L71:L72">
    <cfRule type="cellIs" dxfId="879" priority="1038" operator="greaterThan">
      <formula>$M$6</formula>
    </cfRule>
  </conditionalFormatting>
  <conditionalFormatting sqref="L71:L72">
    <cfRule type="cellIs" dxfId="878" priority="1037" operator="greaterThan">
      <formula>$M$6</formula>
    </cfRule>
  </conditionalFormatting>
  <conditionalFormatting sqref="L71:L72">
    <cfRule type="cellIs" dxfId="877" priority="1036" operator="greaterThan">
      <formula>$M$6</formula>
    </cfRule>
  </conditionalFormatting>
  <conditionalFormatting sqref="L71:L72">
    <cfRule type="cellIs" dxfId="876" priority="1035" operator="greaterThan">
      <formula>$M$6</formula>
    </cfRule>
  </conditionalFormatting>
  <conditionalFormatting sqref="L71:L72">
    <cfRule type="cellIs" dxfId="875" priority="1034" operator="greaterThan">
      <formula>$M$6</formula>
    </cfRule>
  </conditionalFormatting>
  <conditionalFormatting sqref="L71:L72">
    <cfRule type="cellIs" dxfId="874" priority="1033" operator="greaterThan">
      <formula>$M$6</formula>
    </cfRule>
  </conditionalFormatting>
  <conditionalFormatting sqref="L71:L72">
    <cfRule type="cellIs" dxfId="873" priority="1032" operator="greaterThan">
      <formula>$M$6</formula>
    </cfRule>
  </conditionalFormatting>
  <conditionalFormatting sqref="L71:L72">
    <cfRule type="cellIs" dxfId="872" priority="1031" operator="greaterThan">
      <formula>$M$6</formula>
    </cfRule>
  </conditionalFormatting>
  <conditionalFormatting sqref="L71:L72">
    <cfRule type="cellIs" dxfId="871" priority="1030" operator="greaterThan">
      <formula>$M$6</formula>
    </cfRule>
  </conditionalFormatting>
  <conditionalFormatting sqref="L71:L72">
    <cfRule type="cellIs" dxfId="870" priority="1029" operator="greaterThan">
      <formula>$M$6</formula>
    </cfRule>
  </conditionalFormatting>
  <conditionalFormatting sqref="L71:L72">
    <cfRule type="cellIs" dxfId="869" priority="1028" operator="greaterThan">
      <formula>$M$6</formula>
    </cfRule>
  </conditionalFormatting>
  <conditionalFormatting sqref="L71:L72">
    <cfRule type="cellIs" dxfId="868" priority="1027" operator="greaterThan">
      <formula>$M$6</formula>
    </cfRule>
  </conditionalFormatting>
  <conditionalFormatting sqref="L71:L72">
    <cfRule type="cellIs" dxfId="867" priority="1026" operator="greaterThan">
      <formula>$M$6</formula>
    </cfRule>
  </conditionalFormatting>
  <conditionalFormatting sqref="L71:L72">
    <cfRule type="cellIs" dxfId="866" priority="1025" operator="greaterThan">
      <formula>$M$6</formula>
    </cfRule>
  </conditionalFormatting>
  <conditionalFormatting sqref="L71:L72">
    <cfRule type="cellIs" dxfId="865" priority="1024" operator="greaterThan">
      <formula>$M$6</formula>
    </cfRule>
  </conditionalFormatting>
  <conditionalFormatting sqref="L71:L72">
    <cfRule type="cellIs" dxfId="864" priority="1023" operator="greaterThan">
      <formula>$M$6</formula>
    </cfRule>
  </conditionalFormatting>
  <conditionalFormatting sqref="L71:L72">
    <cfRule type="cellIs" dxfId="863" priority="1022" operator="greaterThan">
      <formula>$M$6</formula>
    </cfRule>
  </conditionalFormatting>
  <conditionalFormatting sqref="L71:L72">
    <cfRule type="cellIs" dxfId="862" priority="1021" operator="greaterThan">
      <formula>$M$6</formula>
    </cfRule>
  </conditionalFormatting>
  <conditionalFormatting sqref="L71:L72">
    <cfRule type="cellIs" dxfId="861" priority="1020" operator="greaterThan">
      <formula>$M$6</formula>
    </cfRule>
  </conditionalFormatting>
  <conditionalFormatting sqref="L71:L72">
    <cfRule type="cellIs" dxfId="860" priority="1019" operator="greaterThan">
      <formula>$M$6</formula>
    </cfRule>
  </conditionalFormatting>
  <conditionalFormatting sqref="L71:L72">
    <cfRule type="cellIs" dxfId="859" priority="1018" operator="greaterThan">
      <formula>$M$6</formula>
    </cfRule>
  </conditionalFormatting>
  <conditionalFormatting sqref="L71:L72">
    <cfRule type="cellIs" dxfId="858" priority="1017" operator="greaterThan">
      <formula>$M$6</formula>
    </cfRule>
  </conditionalFormatting>
  <conditionalFormatting sqref="L71:L72">
    <cfRule type="cellIs" dxfId="857" priority="1016" operator="greaterThan">
      <formula>$M$6</formula>
    </cfRule>
  </conditionalFormatting>
  <conditionalFormatting sqref="L71:L72">
    <cfRule type="cellIs" dxfId="856" priority="1015" operator="greaterThan">
      <formula>$M$6</formula>
    </cfRule>
  </conditionalFormatting>
  <conditionalFormatting sqref="L65:L70">
    <cfRule type="cellIs" dxfId="855" priority="1014" operator="greaterThan">
      <formula>$M$6</formula>
    </cfRule>
  </conditionalFormatting>
  <conditionalFormatting sqref="L65:L70">
    <cfRule type="cellIs" dxfId="854" priority="1013" operator="greaterThan">
      <formula>$M$6</formula>
    </cfRule>
  </conditionalFormatting>
  <conditionalFormatting sqref="L65:L70">
    <cfRule type="cellIs" dxfId="853" priority="1012" operator="greaterThan">
      <formula>$M$6</formula>
    </cfRule>
  </conditionalFormatting>
  <conditionalFormatting sqref="L65:L70">
    <cfRule type="cellIs" dxfId="852" priority="1011" operator="greaterThan">
      <formula>$M$6</formula>
    </cfRule>
  </conditionalFormatting>
  <conditionalFormatting sqref="L65:L70">
    <cfRule type="cellIs" dxfId="851" priority="1010" operator="greaterThan">
      <formula>$M$6</formula>
    </cfRule>
  </conditionalFormatting>
  <conditionalFormatting sqref="L65:L70">
    <cfRule type="cellIs" dxfId="850" priority="1009" operator="greaterThan">
      <formula>$M$6</formula>
    </cfRule>
  </conditionalFormatting>
  <conditionalFormatting sqref="L65:L70">
    <cfRule type="cellIs" dxfId="849" priority="1008" operator="greaterThan">
      <formula>$M$6</formula>
    </cfRule>
  </conditionalFormatting>
  <conditionalFormatting sqref="L65:L70">
    <cfRule type="cellIs" dxfId="848" priority="1007" operator="greaterThan">
      <formula>$M$6</formula>
    </cfRule>
  </conditionalFormatting>
  <conditionalFormatting sqref="L65:L70">
    <cfRule type="cellIs" dxfId="847" priority="1006" operator="greaterThan">
      <formula>$M$6</formula>
    </cfRule>
  </conditionalFormatting>
  <conditionalFormatting sqref="L65:L70">
    <cfRule type="cellIs" dxfId="846" priority="1005" operator="greaterThan">
      <formula>$M$6</formula>
    </cfRule>
  </conditionalFormatting>
  <conditionalFormatting sqref="L65:L70">
    <cfRule type="cellIs" dxfId="845" priority="1004" operator="greaterThan">
      <formula>$M$6</formula>
    </cfRule>
  </conditionalFormatting>
  <conditionalFormatting sqref="L65:L70">
    <cfRule type="cellIs" dxfId="844" priority="1003" operator="greaterThan">
      <formula>$M$6</formula>
    </cfRule>
  </conditionalFormatting>
  <conditionalFormatting sqref="L65:L70">
    <cfRule type="cellIs" dxfId="843" priority="1002" operator="greaterThan">
      <formula>$M$6</formula>
    </cfRule>
  </conditionalFormatting>
  <conditionalFormatting sqref="L65:L70">
    <cfRule type="cellIs" dxfId="842" priority="1001" operator="greaterThan">
      <formula>$M$6</formula>
    </cfRule>
  </conditionalFormatting>
  <conditionalFormatting sqref="L65:L70">
    <cfRule type="cellIs" dxfId="841" priority="1000" operator="greaterThan">
      <formula>$M$6</formula>
    </cfRule>
  </conditionalFormatting>
  <conditionalFormatting sqref="L65:L70">
    <cfRule type="cellIs" dxfId="840" priority="999" operator="greaterThan">
      <formula>$M$6</formula>
    </cfRule>
  </conditionalFormatting>
  <conditionalFormatting sqref="L65:L70">
    <cfRule type="cellIs" dxfId="839" priority="998" operator="greaterThan">
      <formula>$M$6</formula>
    </cfRule>
  </conditionalFormatting>
  <conditionalFormatting sqref="L65:L70">
    <cfRule type="cellIs" dxfId="838" priority="997" operator="greaterThan">
      <formula>$M$6</formula>
    </cfRule>
  </conditionalFormatting>
  <conditionalFormatting sqref="L65:L70">
    <cfRule type="cellIs" dxfId="837" priority="996" operator="greaterThan">
      <formula>$M$6</formula>
    </cfRule>
  </conditionalFormatting>
  <conditionalFormatting sqref="L65:L70">
    <cfRule type="cellIs" dxfId="836" priority="995" operator="greaterThan">
      <formula>$M$6</formula>
    </cfRule>
  </conditionalFormatting>
  <conditionalFormatting sqref="L65:L70">
    <cfRule type="cellIs" dxfId="835" priority="994" operator="greaterThan">
      <formula>$M$6</formula>
    </cfRule>
  </conditionalFormatting>
  <conditionalFormatting sqref="L65:L70">
    <cfRule type="cellIs" dxfId="834" priority="993" operator="greaterThan">
      <formula>$M$6</formula>
    </cfRule>
  </conditionalFormatting>
  <conditionalFormatting sqref="L65:L70">
    <cfRule type="cellIs" dxfId="833" priority="992" operator="greaterThan">
      <formula>$M$6</formula>
    </cfRule>
  </conditionalFormatting>
  <conditionalFormatting sqref="L65:L70">
    <cfRule type="cellIs" dxfId="832" priority="991" operator="greaterThan">
      <formula>$M$6</formula>
    </cfRule>
  </conditionalFormatting>
  <conditionalFormatting sqref="L65:L70">
    <cfRule type="cellIs" dxfId="831" priority="990" operator="greaterThan">
      <formula>$M$6</formula>
    </cfRule>
  </conditionalFormatting>
  <conditionalFormatting sqref="L65:L70">
    <cfRule type="cellIs" dxfId="830" priority="989" operator="greaterThan">
      <formula>$M$6</formula>
    </cfRule>
  </conditionalFormatting>
  <conditionalFormatting sqref="L65:L70">
    <cfRule type="cellIs" dxfId="829" priority="988" operator="greaterThan">
      <formula>$M$6</formula>
    </cfRule>
  </conditionalFormatting>
  <conditionalFormatting sqref="L65:L70">
    <cfRule type="cellIs" dxfId="828" priority="987" operator="greaterThan">
      <formula>$M$6</formula>
    </cfRule>
  </conditionalFormatting>
  <conditionalFormatting sqref="L65:L70">
    <cfRule type="cellIs" dxfId="827" priority="986" operator="greaterThan">
      <formula>$M$6</formula>
    </cfRule>
  </conditionalFormatting>
  <conditionalFormatting sqref="L65:L70">
    <cfRule type="cellIs" dxfId="826" priority="985" operator="greaterThan">
      <formula>$M$6</formula>
    </cfRule>
  </conditionalFormatting>
  <conditionalFormatting sqref="L65:L70">
    <cfRule type="cellIs" dxfId="825" priority="984" operator="greaterThan">
      <formula>$M$6</formula>
    </cfRule>
  </conditionalFormatting>
  <conditionalFormatting sqref="L65:L70">
    <cfRule type="cellIs" dxfId="824" priority="983" operator="greaterThan">
      <formula>$M$6</formula>
    </cfRule>
  </conditionalFormatting>
  <conditionalFormatting sqref="L65:L70">
    <cfRule type="cellIs" dxfId="823" priority="982" operator="greaterThan">
      <formula>$M$6</formula>
    </cfRule>
  </conditionalFormatting>
  <conditionalFormatting sqref="L65:L70">
    <cfRule type="cellIs" dxfId="822" priority="981" operator="greaterThan">
      <formula>$M$6</formula>
    </cfRule>
  </conditionalFormatting>
  <conditionalFormatting sqref="L65:L70">
    <cfRule type="cellIs" dxfId="821" priority="980" operator="greaterThan">
      <formula>$M$6</formula>
    </cfRule>
  </conditionalFormatting>
  <conditionalFormatting sqref="L65:L70">
    <cfRule type="cellIs" dxfId="820" priority="979" operator="greaterThan">
      <formula>$M$6</formula>
    </cfRule>
  </conditionalFormatting>
  <conditionalFormatting sqref="L65:L70">
    <cfRule type="cellIs" dxfId="819" priority="978" operator="greaterThan">
      <formula>$M$6</formula>
    </cfRule>
  </conditionalFormatting>
  <conditionalFormatting sqref="L65:L70">
    <cfRule type="cellIs" dxfId="818" priority="977" operator="greaterThan">
      <formula>$M$6</formula>
    </cfRule>
  </conditionalFormatting>
  <conditionalFormatting sqref="L65:L70">
    <cfRule type="cellIs" dxfId="817" priority="976" operator="greaterThan">
      <formula>$M$6</formula>
    </cfRule>
  </conditionalFormatting>
  <conditionalFormatting sqref="L65:L70">
    <cfRule type="cellIs" dxfId="816" priority="975" operator="greaterThan">
      <formula>$M$6</formula>
    </cfRule>
  </conditionalFormatting>
  <conditionalFormatting sqref="L65:L70">
    <cfRule type="cellIs" dxfId="815" priority="974" operator="greaterThan">
      <formula>$M$6</formula>
    </cfRule>
  </conditionalFormatting>
  <conditionalFormatting sqref="L65:L70">
    <cfRule type="cellIs" dxfId="814" priority="973" operator="greaterThan">
      <formula>$M$6</formula>
    </cfRule>
  </conditionalFormatting>
  <conditionalFormatting sqref="L65:L70">
    <cfRule type="cellIs" dxfId="813" priority="972" operator="greaterThan">
      <formula>$M$6</formula>
    </cfRule>
  </conditionalFormatting>
  <conditionalFormatting sqref="L65:L70">
    <cfRule type="cellIs" dxfId="812" priority="971" operator="greaterThan">
      <formula>$M$6</formula>
    </cfRule>
  </conditionalFormatting>
  <conditionalFormatting sqref="L65:L70">
    <cfRule type="cellIs" dxfId="811" priority="970" operator="greaterThan">
      <formula>$M$6</formula>
    </cfRule>
  </conditionalFormatting>
  <conditionalFormatting sqref="L65:L70">
    <cfRule type="cellIs" dxfId="810" priority="969" operator="greaterThan">
      <formula>$M$6</formula>
    </cfRule>
  </conditionalFormatting>
  <conditionalFormatting sqref="L65:L70">
    <cfRule type="cellIs" dxfId="809" priority="968" operator="greaterThan">
      <formula>$M$6</formula>
    </cfRule>
  </conditionalFormatting>
  <conditionalFormatting sqref="L65:L70">
    <cfRule type="cellIs" dxfId="808" priority="967" operator="greaterThan">
      <formula>$M$6</formula>
    </cfRule>
  </conditionalFormatting>
  <conditionalFormatting sqref="L65:L70">
    <cfRule type="cellIs" dxfId="807" priority="966" operator="greaterThan">
      <formula>$M$6</formula>
    </cfRule>
  </conditionalFormatting>
  <conditionalFormatting sqref="L65:L70">
    <cfRule type="cellIs" dxfId="806" priority="965" operator="greaterThan">
      <formula>$M$6</formula>
    </cfRule>
  </conditionalFormatting>
  <conditionalFormatting sqref="L65:L70">
    <cfRule type="cellIs" dxfId="805" priority="964" operator="greaterThan">
      <formula>$M$6</formula>
    </cfRule>
  </conditionalFormatting>
  <conditionalFormatting sqref="L65:L70">
    <cfRule type="cellIs" dxfId="804" priority="963" operator="greaterThan">
      <formula>$M$6</formula>
    </cfRule>
  </conditionalFormatting>
  <conditionalFormatting sqref="L65:L70">
    <cfRule type="cellIs" dxfId="803" priority="962" operator="greaterThan">
      <formula>$M$6</formula>
    </cfRule>
  </conditionalFormatting>
  <conditionalFormatting sqref="L65:L70">
    <cfRule type="cellIs" dxfId="802" priority="961" operator="greaterThan">
      <formula>$M$6</formula>
    </cfRule>
  </conditionalFormatting>
  <conditionalFormatting sqref="L65:L70">
    <cfRule type="cellIs" dxfId="801" priority="960" operator="greaterThan">
      <formula>$M$6</formula>
    </cfRule>
  </conditionalFormatting>
  <conditionalFormatting sqref="L65:L70">
    <cfRule type="cellIs" dxfId="800" priority="959" operator="greaterThan">
      <formula>$M$6</formula>
    </cfRule>
  </conditionalFormatting>
  <conditionalFormatting sqref="L65:L70">
    <cfRule type="cellIs" dxfId="799" priority="958" operator="greaterThan">
      <formula>$M$6</formula>
    </cfRule>
  </conditionalFormatting>
  <conditionalFormatting sqref="L65:L70">
    <cfRule type="cellIs" dxfId="798" priority="957" operator="greaterThan">
      <formula>$M$6</formula>
    </cfRule>
  </conditionalFormatting>
  <conditionalFormatting sqref="L65:L70">
    <cfRule type="cellIs" dxfId="797" priority="956" operator="greaterThan">
      <formula>$M$6</formula>
    </cfRule>
  </conditionalFormatting>
  <conditionalFormatting sqref="L65:L70">
    <cfRule type="cellIs" dxfId="796" priority="955" operator="greaterThan">
      <formula>$M$6</formula>
    </cfRule>
  </conditionalFormatting>
  <conditionalFormatting sqref="L65:L70">
    <cfRule type="cellIs" dxfId="795" priority="954" operator="greaterThan">
      <formula>$M$6</formula>
    </cfRule>
  </conditionalFormatting>
  <conditionalFormatting sqref="L65:L70">
    <cfRule type="cellIs" dxfId="794" priority="953" operator="greaterThan">
      <formula>$M$6</formula>
    </cfRule>
  </conditionalFormatting>
  <conditionalFormatting sqref="L65:L70">
    <cfRule type="cellIs" dxfId="793" priority="952" operator="greaterThan">
      <formula>$M$6</formula>
    </cfRule>
  </conditionalFormatting>
  <conditionalFormatting sqref="E73">
    <cfRule type="duplicateValues" dxfId="792" priority="951" stopIfTrue="1"/>
  </conditionalFormatting>
  <conditionalFormatting sqref="L73">
    <cfRule type="cellIs" dxfId="791" priority="950" operator="greaterThan">
      <formula>$M$6</formula>
    </cfRule>
  </conditionalFormatting>
  <conditionalFormatting sqref="L73">
    <cfRule type="cellIs" dxfId="790" priority="949" operator="greaterThan">
      <formula>$M$6</formula>
    </cfRule>
  </conditionalFormatting>
  <conditionalFormatting sqref="L73">
    <cfRule type="cellIs" dxfId="789" priority="948" operator="greaterThan">
      <formula>$M$6</formula>
    </cfRule>
  </conditionalFormatting>
  <conditionalFormatting sqref="L73">
    <cfRule type="cellIs" dxfId="788" priority="947" operator="greaterThan">
      <formula>$M$6</formula>
    </cfRule>
  </conditionalFormatting>
  <conditionalFormatting sqref="L73">
    <cfRule type="cellIs" dxfId="787" priority="946" operator="greaterThan">
      <formula>$M$6</formula>
    </cfRule>
  </conditionalFormatting>
  <conditionalFormatting sqref="L73">
    <cfRule type="cellIs" dxfId="786" priority="945" operator="greaterThan">
      <formula>$M$6</formula>
    </cfRule>
  </conditionalFormatting>
  <conditionalFormatting sqref="L73">
    <cfRule type="cellIs" dxfId="785" priority="944" operator="greaterThan">
      <formula>$M$6</formula>
    </cfRule>
  </conditionalFormatting>
  <conditionalFormatting sqref="L73">
    <cfRule type="cellIs" dxfId="784" priority="943" operator="greaterThan">
      <formula>$M$6</formula>
    </cfRule>
  </conditionalFormatting>
  <conditionalFormatting sqref="L73">
    <cfRule type="cellIs" dxfId="783" priority="942" operator="greaterThan">
      <formula>$M$6</formula>
    </cfRule>
  </conditionalFormatting>
  <conditionalFormatting sqref="L73">
    <cfRule type="cellIs" dxfId="782" priority="941" operator="greaterThan">
      <formula>$M$6</formula>
    </cfRule>
  </conditionalFormatting>
  <conditionalFormatting sqref="L73">
    <cfRule type="cellIs" dxfId="781" priority="940" operator="greaterThan">
      <formula>$M$6</formula>
    </cfRule>
  </conditionalFormatting>
  <conditionalFormatting sqref="L73">
    <cfRule type="cellIs" dxfId="780" priority="939" operator="greaterThan">
      <formula>$M$6</formula>
    </cfRule>
  </conditionalFormatting>
  <conditionalFormatting sqref="L73">
    <cfRule type="cellIs" dxfId="779" priority="938" operator="greaterThan">
      <formula>$M$6</formula>
    </cfRule>
  </conditionalFormatting>
  <conditionalFormatting sqref="L73">
    <cfRule type="cellIs" dxfId="778" priority="937" operator="greaterThan">
      <formula>$M$6</formula>
    </cfRule>
  </conditionalFormatting>
  <conditionalFormatting sqref="L73">
    <cfRule type="cellIs" dxfId="777" priority="936" operator="greaterThan">
      <formula>$M$6</formula>
    </cfRule>
  </conditionalFormatting>
  <conditionalFormatting sqref="L73">
    <cfRule type="cellIs" dxfId="776" priority="935" operator="greaterThan">
      <formula>$M$6</formula>
    </cfRule>
  </conditionalFormatting>
  <conditionalFormatting sqref="L73">
    <cfRule type="cellIs" dxfId="775" priority="934" operator="greaterThan">
      <formula>$M$6</formula>
    </cfRule>
  </conditionalFormatting>
  <conditionalFormatting sqref="L73">
    <cfRule type="cellIs" dxfId="774" priority="933" operator="greaterThan">
      <formula>$M$6</formula>
    </cfRule>
  </conditionalFormatting>
  <conditionalFormatting sqref="L73">
    <cfRule type="cellIs" dxfId="773" priority="932" operator="greaterThan">
      <formula>$M$6</formula>
    </cfRule>
  </conditionalFormatting>
  <conditionalFormatting sqref="L73">
    <cfRule type="cellIs" dxfId="772" priority="931" operator="greaterThan">
      <formula>$M$6</formula>
    </cfRule>
  </conditionalFormatting>
  <conditionalFormatting sqref="L73">
    <cfRule type="cellIs" dxfId="771" priority="930" operator="greaterThan">
      <formula>$M$6</formula>
    </cfRule>
  </conditionalFormatting>
  <conditionalFormatting sqref="L73">
    <cfRule type="cellIs" dxfId="770" priority="929" operator="greaterThan">
      <formula>$M$6</formula>
    </cfRule>
  </conditionalFormatting>
  <conditionalFormatting sqref="L73">
    <cfRule type="cellIs" dxfId="769" priority="928" operator="greaterThan">
      <formula>$M$6</formula>
    </cfRule>
  </conditionalFormatting>
  <conditionalFormatting sqref="L73">
    <cfRule type="cellIs" dxfId="768" priority="927" operator="greaterThan">
      <formula>$M$6</formula>
    </cfRule>
  </conditionalFormatting>
  <conditionalFormatting sqref="L73">
    <cfRule type="cellIs" dxfId="767" priority="926" operator="greaterThan">
      <formula>$M$6</formula>
    </cfRule>
  </conditionalFormatting>
  <conditionalFormatting sqref="L73">
    <cfRule type="cellIs" dxfId="766" priority="925" operator="greaterThan">
      <formula>$M$6</formula>
    </cfRule>
  </conditionalFormatting>
  <conditionalFormatting sqref="L73">
    <cfRule type="cellIs" dxfId="765" priority="924" operator="greaterThan">
      <formula>$M$6</formula>
    </cfRule>
  </conditionalFormatting>
  <conditionalFormatting sqref="L73">
    <cfRule type="cellIs" dxfId="764" priority="923" operator="greaterThan">
      <formula>$M$6</formula>
    </cfRule>
  </conditionalFormatting>
  <conditionalFormatting sqref="L73">
    <cfRule type="cellIs" dxfId="763" priority="922" operator="greaterThan">
      <formula>$M$6</formula>
    </cfRule>
  </conditionalFormatting>
  <conditionalFormatting sqref="L73">
    <cfRule type="cellIs" dxfId="762" priority="921" operator="greaterThan">
      <formula>$M$6</formula>
    </cfRule>
  </conditionalFormatting>
  <conditionalFormatting sqref="L73">
    <cfRule type="cellIs" dxfId="761" priority="920" operator="greaterThan">
      <formula>$M$6</formula>
    </cfRule>
  </conditionalFormatting>
  <conditionalFormatting sqref="L73">
    <cfRule type="cellIs" dxfId="760" priority="919" operator="greaterThan">
      <formula>$M$6</formula>
    </cfRule>
  </conditionalFormatting>
  <conditionalFormatting sqref="L73">
    <cfRule type="cellIs" dxfId="759" priority="918" operator="greaterThan">
      <formula>$M$6</formula>
    </cfRule>
  </conditionalFormatting>
  <conditionalFormatting sqref="L73">
    <cfRule type="cellIs" dxfId="758" priority="917" operator="greaterThan">
      <formula>$M$6</formula>
    </cfRule>
  </conditionalFormatting>
  <conditionalFormatting sqref="L73">
    <cfRule type="cellIs" dxfId="757" priority="916" operator="greaterThan">
      <formula>$M$6</formula>
    </cfRule>
  </conditionalFormatting>
  <conditionalFormatting sqref="L73">
    <cfRule type="cellIs" dxfId="756" priority="915" operator="greaterThan">
      <formula>$M$6</formula>
    </cfRule>
  </conditionalFormatting>
  <conditionalFormatting sqref="L73">
    <cfRule type="cellIs" dxfId="755" priority="914" operator="greaterThan">
      <formula>$M$6</formula>
    </cfRule>
  </conditionalFormatting>
  <conditionalFormatting sqref="L73">
    <cfRule type="cellIs" dxfId="754" priority="913" operator="greaterThan">
      <formula>$M$6</formula>
    </cfRule>
  </conditionalFormatting>
  <conditionalFormatting sqref="L73">
    <cfRule type="cellIs" dxfId="753" priority="912" operator="greaterThan">
      <formula>$M$6</formula>
    </cfRule>
  </conditionalFormatting>
  <conditionalFormatting sqref="L73">
    <cfRule type="cellIs" dxfId="752" priority="911" operator="greaterThan">
      <formula>$M$6</formula>
    </cfRule>
  </conditionalFormatting>
  <conditionalFormatting sqref="L73">
    <cfRule type="cellIs" dxfId="751" priority="910" operator="greaterThan">
      <formula>$M$6</formula>
    </cfRule>
  </conditionalFormatting>
  <conditionalFormatting sqref="L73">
    <cfRule type="cellIs" dxfId="750" priority="909" operator="greaterThan">
      <formula>$M$6</formula>
    </cfRule>
  </conditionalFormatting>
  <conditionalFormatting sqref="L73">
    <cfRule type="cellIs" dxfId="749" priority="908" operator="greaterThan">
      <formula>$M$6</formula>
    </cfRule>
  </conditionalFormatting>
  <conditionalFormatting sqref="L73">
    <cfRule type="cellIs" dxfId="748" priority="907" operator="greaterThan">
      <formula>$M$6</formula>
    </cfRule>
  </conditionalFormatting>
  <conditionalFormatting sqref="L73">
    <cfRule type="cellIs" dxfId="747" priority="906" operator="greaterThan">
      <formula>$M$6</formula>
    </cfRule>
  </conditionalFormatting>
  <conditionalFormatting sqref="L73">
    <cfRule type="cellIs" dxfId="746" priority="905" operator="greaterThan">
      <formula>$M$6</formula>
    </cfRule>
  </conditionalFormatting>
  <conditionalFormatting sqref="L73">
    <cfRule type="cellIs" dxfId="745" priority="904" operator="greaterThan">
      <formula>$M$6</formula>
    </cfRule>
  </conditionalFormatting>
  <conditionalFormatting sqref="L73">
    <cfRule type="cellIs" dxfId="744" priority="903" operator="greaterThan">
      <formula>$M$6</formula>
    </cfRule>
  </conditionalFormatting>
  <conditionalFormatting sqref="L73">
    <cfRule type="cellIs" dxfId="743" priority="902" operator="greaterThan">
      <formula>$M$6</formula>
    </cfRule>
  </conditionalFormatting>
  <conditionalFormatting sqref="L73">
    <cfRule type="cellIs" dxfId="742" priority="901" operator="greaterThan">
      <formula>$M$6</formula>
    </cfRule>
  </conditionalFormatting>
  <conditionalFormatting sqref="L73">
    <cfRule type="cellIs" dxfId="741" priority="900" operator="greaterThan">
      <formula>$M$6</formula>
    </cfRule>
  </conditionalFormatting>
  <conditionalFormatting sqref="L73">
    <cfRule type="cellIs" dxfId="740" priority="899" operator="greaterThan">
      <formula>$M$6</formula>
    </cfRule>
  </conditionalFormatting>
  <conditionalFormatting sqref="L73">
    <cfRule type="cellIs" dxfId="739" priority="898" operator="greaterThan">
      <formula>$M$6</formula>
    </cfRule>
  </conditionalFormatting>
  <conditionalFormatting sqref="L73">
    <cfRule type="cellIs" dxfId="738" priority="897" operator="greaterThan">
      <formula>$M$6</formula>
    </cfRule>
  </conditionalFormatting>
  <conditionalFormatting sqref="L73">
    <cfRule type="cellIs" dxfId="737" priority="896" operator="greaterThan">
      <formula>$M$6</formula>
    </cfRule>
  </conditionalFormatting>
  <conditionalFormatting sqref="L73">
    <cfRule type="cellIs" dxfId="736" priority="895" operator="greaterThan">
      <formula>$M$6</formula>
    </cfRule>
  </conditionalFormatting>
  <conditionalFormatting sqref="L73">
    <cfRule type="cellIs" dxfId="735" priority="894" operator="greaterThan">
      <formula>$M$6</formula>
    </cfRule>
  </conditionalFormatting>
  <conditionalFormatting sqref="L73">
    <cfRule type="cellIs" dxfId="734" priority="893" operator="greaterThan">
      <formula>$M$6</formula>
    </cfRule>
  </conditionalFormatting>
  <conditionalFormatting sqref="L73">
    <cfRule type="cellIs" dxfId="733" priority="892" operator="greaterThan">
      <formula>$M$6</formula>
    </cfRule>
  </conditionalFormatting>
  <conditionalFormatting sqref="L73">
    <cfRule type="cellIs" dxfId="732" priority="891" operator="greaterThan">
      <formula>$M$6</formula>
    </cfRule>
  </conditionalFormatting>
  <conditionalFormatting sqref="L73">
    <cfRule type="cellIs" dxfId="731" priority="890" operator="greaterThan">
      <formula>$M$6</formula>
    </cfRule>
  </conditionalFormatting>
  <conditionalFormatting sqref="L73">
    <cfRule type="cellIs" dxfId="730" priority="889" operator="greaterThan">
      <formula>$M$6</formula>
    </cfRule>
  </conditionalFormatting>
  <conditionalFormatting sqref="L73">
    <cfRule type="cellIs" dxfId="729" priority="888" operator="greaterThan">
      <formula>$M$6</formula>
    </cfRule>
  </conditionalFormatting>
  <conditionalFormatting sqref="L73">
    <cfRule type="cellIs" dxfId="728" priority="887" operator="greaterThan">
      <formula>$M$6</formula>
    </cfRule>
  </conditionalFormatting>
  <conditionalFormatting sqref="L73">
    <cfRule type="cellIs" dxfId="727" priority="886" operator="greaterThan">
      <formula>$M$6</formula>
    </cfRule>
  </conditionalFormatting>
  <conditionalFormatting sqref="L73">
    <cfRule type="cellIs" dxfId="726" priority="885" operator="greaterThan">
      <formula>$M$6</formula>
    </cfRule>
  </conditionalFormatting>
  <conditionalFormatting sqref="L73">
    <cfRule type="cellIs" dxfId="725" priority="884" operator="greaterThan">
      <formula>$M$6</formula>
    </cfRule>
  </conditionalFormatting>
  <conditionalFormatting sqref="L73">
    <cfRule type="cellIs" dxfId="724" priority="883" operator="greaterThan">
      <formula>$M$6</formula>
    </cfRule>
  </conditionalFormatting>
  <conditionalFormatting sqref="L73">
    <cfRule type="cellIs" dxfId="723" priority="882" operator="greaterThan">
      <formula>$M$6</formula>
    </cfRule>
  </conditionalFormatting>
  <conditionalFormatting sqref="L73">
    <cfRule type="cellIs" dxfId="722" priority="881" operator="greaterThan">
      <formula>$M$6</formula>
    </cfRule>
  </conditionalFormatting>
  <conditionalFormatting sqref="L73">
    <cfRule type="cellIs" dxfId="721" priority="880" operator="greaterThan">
      <formula>$M$6</formula>
    </cfRule>
  </conditionalFormatting>
  <conditionalFormatting sqref="L73">
    <cfRule type="cellIs" dxfId="720" priority="879" operator="greaterThan">
      <formula>$M$6</formula>
    </cfRule>
  </conditionalFormatting>
  <conditionalFormatting sqref="L73">
    <cfRule type="cellIs" dxfId="719" priority="878" operator="greaterThan">
      <formula>$M$6</formula>
    </cfRule>
  </conditionalFormatting>
  <conditionalFormatting sqref="L73">
    <cfRule type="cellIs" dxfId="718" priority="877" operator="greaterThan">
      <formula>$M$6</formula>
    </cfRule>
  </conditionalFormatting>
  <conditionalFormatting sqref="L73">
    <cfRule type="cellIs" dxfId="717" priority="876" operator="greaterThan">
      <formula>$M$6</formula>
    </cfRule>
  </conditionalFormatting>
  <conditionalFormatting sqref="L73">
    <cfRule type="cellIs" dxfId="716" priority="875" operator="greaterThan">
      <formula>$M$6</formula>
    </cfRule>
  </conditionalFormatting>
  <conditionalFormatting sqref="L73">
    <cfRule type="cellIs" dxfId="715" priority="874" operator="greaterThan">
      <formula>$M$6</formula>
    </cfRule>
  </conditionalFormatting>
  <conditionalFormatting sqref="L73">
    <cfRule type="cellIs" dxfId="714" priority="873" operator="greaterThan">
      <formula>$M$6</formula>
    </cfRule>
  </conditionalFormatting>
  <conditionalFormatting sqref="L73">
    <cfRule type="cellIs" dxfId="713" priority="872" operator="greaterThan">
      <formula>$M$6</formula>
    </cfRule>
  </conditionalFormatting>
  <conditionalFormatting sqref="L73">
    <cfRule type="cellIs" dxfId="712" priority="871" operator="greaterThan">
      <formula>$M$6</formula>
    </cfRule>
  </conditionalFormatting>
  <conditionalFormatting sqref="L73">
    <cfRule type="cellIs" dxfId="711" priority="870" operator="greaterThan">
      <formula>$M$6</formula>
    </cfRule>
  </conditionalFormatting>
  <conditionalFormatting sqref="L73">
    <cfRule type="cellIs" dxfId="710" priority="869" operator="greaterThan">
      <formula>$M$6</formula>
    </cfRule>
  </conditionalFormatting>
  <conditionalFormatting sqref="L73">
    <cfRule type="cellIs" dxfId="709" priority="868" operator="greaterThan">
      <formula>$M$6</formula>
    </cfRule>
  </conditionalFormatting>
  <conditionalFormatting sqref="L73">
    <cfRule type="cellIs" dxfId="708" priority="867" operator="greaterThan">
      <formula>$M$6</formula>
    </cfRule>
  </conditionalFormatting>
  <conditionalFormatting sqref="L73">
    <cfRule type="cellIs" dxfId="707" priority="866" operator="greaterThan">
      <formula>$M$6</formula>
    </cfRule>
  </conditionalFormatting>
  <conditionalFormatting sqref="L73">
    <cfRule type="cellIs" dxfId="706" priority="865" operator="greaterThan">
      <formula>$M$6</formula>
    </cfRule>
  </conditionalFormatting>
  <conditionalFormatting sqref="L73">
    <cfRule type="cellIs" dxfId="705" priority="864" operator="greaterThan">
      <formula>$M$6</formula>
    </cfRule>
  </conditionalFormatting>
  <conditionalFormatting sqref="L73">
    <cfRule type="cellIs" dxfId="704" priority="863" operator="greaterThan">
      <formula>$M$6</formula>
    </cfRule>
  </conditionalFormatting>
  <conditionalFormatting sqref="L73">
    <cfRule type="cellIs" dxfId="703" priority="862" operator="greaterThan">
      <formula>$M$6</formula>
    </cfRule>
  </conditionalFormatting>
  <conditionalFormatting sqref="L73">
    <cfRule type="cellIs" dxfId="702" priority="861" operator="greaterThan">
      <formula>$M$6</formula>
    </cfRule>
  </conditionalFormatting>
  <conditionalFormatting sqref="L73">
    <cfRule type="cellIs" dxfId="701" priority="860" operator="greaterThan">
      <formula>$M$6</formula>
    </cfRule>
  </conditionalFormatting>
  <conditionalFormatting sqref="L73">
    <cfRule type="cellIs" dxfId="700" priority="859" operator="greaterThan">
      <formula>$M$6</formula>
    </cfRule>
  </conditionalFormatting>
  <conditionalFormatting sqref="L73">
    <cfRule type="cellIs" dxfId="699" priority="858" operator="greaterThan">
      <formula>$M$6</formula>
    </cfRule>
  </conditionalFormatting>
  <conditionalFormatting sqref="L73">
    <cfRule type="cellIs" dxfId="698" priority="857" operator="greaterThan">
      <formula>$M$6</formula>
    </cfRule>
  </conditionalFormatting>
  <conditionalFormatting sqref="L73">
    <cfRule type="cellIs" dxfId="697" priority="856" operator="greaterThan">
      <formula>$M$6</formula>
    </cfRule>
  </conditionalFormatting>
  <conditionalFormatting sqref="L73">
    <cfRule type="cellIs" dxfId="696" priority="855" operator="greaterThan">
      <formula>$M$6</formula>
    </cfRule>
  </conditionalFormatting>
  <conditionalFormatting sqref="L73">
    <cfRule type="cellIs" dxfId="695" priority="854" operator="greaterThan">
      <formula>$M$6</formula>
    </cfRule>
  </conditionalFormatting>
  <conditionalFormatting sqref="L73">
    <cfRule type="cellIs" dxfId="694" priority="853" operator="greaterThan">
      <formula>$M$6</formula>
    </cfRule>
  </conditionalFormatting>
  <conditionalFormatting sqref="L73">
    <cfRule type="cellIs" dxfId="693" priority="852" operator="greaterThan">
      <formula>$M$6</formula>
    </cfRule>
  </conditionalFormatting>
  <conditionalFormatting sqref="L73">
    <cfRule type="cellIs" dxfId="692" priority="851" operator="greaterThan">
      <formula>$M$6</formula>
    </cfRule>
  </conditionalFormatting>
  <conditionalFormatting sqref="L73">
    <cfRule type="cellIs" dxfId="691" priority="850" operator="greaterThan">
      <formula>$M$6</formula>
    </cfRule>
  </conditionalFormatting>
  <conditionalFormatting sqref="L73">
    <cfRule type="cellIs" dxfId="690" priority="849" operator="greaterThan">
      <formula>$M$6</formula>
    </cfRule>
  </conditionalFormatting>
  <conditionalFormatting sqref="L73">
    <cfRule type="cellIs" dxfId="689" priority="848" operator="greaterThan">
      <formula>$M$6</formula>
    </cfRule>
  </conditionalFormatting>
  <conditionalFormatting sqref="L73">
    <cfRule type="cellIs" dxfId="688" priority="847" operator="greaterThan">
      <formula>$M$6</formula>
    </cfRule>
  </conditionalFormatting>
  <conditionalFormatting sqref="L73">
    <cfRule type="cellIs" dxfId="687" priority="846" operator="greaterThan">
      <formula>$M$6</formula>
    </cfRule>
  </conditionalFormatting>
  <conditionalFormatting sqref="L73">
    <cfRule type="cellIs" dxfId="686" priority="845" operator="greaterThan">
      <formula>$M$6</formula>
    </cfRule>
  </conditionalFormatting>
  <conditionalFormatting sqref="L73">
    <cfRule type="cellIs" dxfId="685" priority="844" operator="greaterThan">
      <formula>$M$6</formula>
    </cfRule>
  </conditionalFormatting>
  <conditionalFormatting sqref="L73">
    <cfRule type="cellIs" dxfId="684" priority="843" operator="greaterThan">
      <formula>$M$6</formula>
    </cfRule>
  </conditionalFormatting>
  <conditionalFormatting sqref="L73">
    <cfRule type="cellIs" dxfId="683" priority="842" operator="greaterThan">
      <formula>$M$6</formula>
    </cfRule>
  </conditionalFormatting>
  <conditionalFormatting sqref="L73">
    <cfRule type="cellIs" dxfId="682" priority="841" operator="greaterThan">
      <formula>$M$6</formula>
    </cfRule>
  </conditionalFormatting>
  <conditionalFormatting sqref="L73">
    <cfRule type="cellIs" dxfId="681" priority="840" operator="greaterThan">
      <formula>$M$6</formula>
    </cfRule>
  </conditionalFormatting>
  <conditionalFormatting sqref="L73">
    <cfRule type="cellIs" dxfId="680" priority="839" operator="greaterThan">
      <formula>$M$6</formula>
    </cfRule>
  </conditionalFormatting>
  <conditionalFormatting sqref="L73">
    <cfRule type="cellIs" dxfId="679" priority="838" operator="greaterThan">
      <formula>$M$6</formula>
    </cfRule>
  </conditionalFormatting>
  <conditionalFormatting sqref="L73">
    <cfRule type="cellIs" dxfId="678" priority="837" operator="greaterThan">
      <formula>$M$6</formula>
    </cfRule>
  </conditionalFormatting>
  <conditionalFormatting sqref="L73">
    <cfRule type="cellIs" dxfId="677" priority="836" operator="greaterThan">
      <formula>$M$6</formula>
    </cfRule>
  </conditionalFormatting>
  <conditionalFormatting sqref="L73">
    <cfRule type="cellIs" dxfId="676" priority="835" operator="greaterThan">
      <formula>$M$6</formula>
    </cfRule>
  </conditionalFormatting>
  <conditionalFormatting sqref="L73">
    <cfRule type="cellIs" dxfId="675" priority="834" operator="greaterThan">
      <formula>$M$6</formula>
    </cfRule>
  </conditionalFormatting>
  <conditionalFormatting sqref="L73">
    <cfRule type="cellIs" dxfId="674" priority="833" operator="greaterThan">
      <formula>$M$6</formula>
    </cfRule>
  </conditionalFormatting>
  <conditionalFormatting sqref="L73">
    <cfRule type="cellIs" dxfId="673" priority="832" operator="greaterThan">
      <formula>$M$6</formula>
    </cfRule>
  </conditionalFormatting>
  <conditionalFormatting sqref="L73">
    <cfRule type="cellIs" dxfId="672" priority="831" operator="greaterThan">
      <formula>$M$6</formula>
    </cfRule>
  </conditionalFormatting>
  <conditionalFormatting sqref="L73">
    <cfRule type="cellIs" dxfId="671" priority="830" operator="greaterThan">
      <formula>$M$6</formula>
    </cfRule>
  </conditionalFormatting>
  <conditionalFormatting sqref="L73">
    <cfRule type="cellIs" dxfId="670" priority="829" operator="greaterThan">
      <formula>$M$6</formula>
    </cfRule>
  </conditionalFormatting>
  <conditionalFormatting sqref="L73">
    <cfRule type="cellIs" dxfId="669" priority="828" operator="greaterThan">
      <formula>$M$6</formula>
    </cfRule>
  </conditionalFormatting>
  <conditionalFormatting sqref="L73">
    <cfRule type="cellIs" dxfId="668" priority="827" operator="greaterThan">
      <formula>$M$6</formula>
    </cfRule>
  </conditionalFormatting>
  <conditionalFormatting sqref="L73">
    <cfRule type="cellIs" dxfId="667" priority="826" operator="greaterThan">
      <formula>$M$6</formula>
    </cfRule>
  </conditionalFormatting>
  <conditionalFormatting sqref="L73">
    <cfRule type="cellIs" dxfId="666" priority="825" operator="greaterThan">
      <formula>$M$6</formula>
    </cfRule>
  </conditionalFormatting>
  <conditionalFormatting sqref="L17">
    <cfRule type="cellIs" dxfId="665" priority="824" operator="greaterThan">
      <formula>$M$6</formula>
    </cfRule>
  </conditionalFormatting>
  <conditionalFormatting sqref="L17">
    <cfRule type="cellIs" dxfId="664" priority="823" operator="greaterThan">
      <formula>$M$6</formula>
    </cfRule>
  </conditionalFormatting>
  <conditionalFormatting sqref="L17">
    <cfRule type="cellIs" dxfId="663" priority="822" operator="greaterThan">
      <formula>$M$6</formula>
    </cfRule>
  </conditionalFormatting>
  <conditionalFormatting sqref="L17">
    <cfRule type="cellIs" dxfId="662" priority="821" operator="greaterThan">
      <formula>$M$6</formula>
    </cfRule>
  </conditionalFormatting>
  <conditionalFormatting sqref="L17">
    <cfRule type="cellIs" dxfId="661" priority="820" operator="greaterThan">
      <formula>$M$6</formula>
    </cfRule>
  </conditionalFormatting>
  <conditionalFormatting sqref="L17">
    <cfRule type="cellIs" dxfId="660" priority="819" operator="greaterThan">
      <formula>$M$6</formula>
    </cfRule>
  </conditionalFormatting>
  <conditionalFormatting sqref="L17">
    <cfRule type="cellIs" dxfId="659" priority="818" operator="greaterThan">
      <formula>$M$6</formula>
    </cfRule>
  </conditionalFormatting>
  <conditionalFormatting sqref="L17">
    <cfRule type="cellIs" dxfId="658" priority="817" operator="greaterThan">
      <formula>$M$6</formula>
    </cfRule>
  </conditionalFormatting>
  <conditionalFormatting sqref="L17">
    <cfRule type="cellIs" dxfId="657" priority="816" operator="greaterThan">
      <formula>$M$6</formula>
    </cfRule>
  </conditionalFormatting>
  <conditionalFormatting sqref="L17">
    <cfRule type="cellIs" dxfId="656" priority="815" operator="greaterThan">
      <formula>$M$6</formula>
    </cfRule>
  </conditionalFormatting>
  <conditionalFormatting sqref="L17">
    <cfRule type="cellIs" dxfId="655" priority="814" operator="greaterThan">
      <formula>$M$6</formula>
    </cfRule>
  </conditionalFormatting>
  <conditionalFormatting sqref="L17">
    <cfRule type="cellIs" dxfId="654" priority="813" operator="greaterThan">
      <formula>$M$6</formula>
    </cfRule>
  </conditionalFormatting>
  <conditionalFormatting sqref="L17">
    <cfRule type="cellIs" dxfId="653" priority="812" operator="greaterThan">
      <formula>$M$6</formula>
    </cfRule>
  </conditionalFormatting>
  <conditionalFormatting sqref="L17">
    <cfRule type="cellIs" dxfId="652" priority="811" operator="greaterThan">
      <formula>$M$6</formula>
    </cfRule>
  </conditionalFormatting>
  <conditionalFormatting sqref="L17">
    <cfRule type="cellIs" dxfId="651" priority="810" operator="greaterThan">
      <formula>$M$6</formula>
    </cfRule>
  </conditionalFormatting>
  <conditionalFormatting sqref="L17">
    <cfRule type="cellIs" dxfId="650" priority="809" operator="greaterThan">
      <formula>$M$6</formula>
    </cfRule>
  </conditionalFormatting>
  <conditionalFormatting sqref="L17">
    <cfRule type="cellIs" dxfId="649" priority="808" operator="greaterThan">
      <formula>$M$6</formula>
    </cfRule>
  </conditionalFormatting>
  <conditionalFormatting sqref="L17">
    <cfRule type="cellIs" dxfId="648" priority="807" operator="greaterThan">
      <formula>$M$6</formula>
    </cfRule>
  </conditionalFormatting>
  <conditionalFormatting sqref="L17">
    <cfRule type="cellIs" dxfId="647" priority="806" operator="greaterThan">
      <formula>$M$6</formula>
    </cfRule>
  </conditionalFormatting>
  <conditionalFormatting sqref="L17">
    <cfRule type="cellIs" dxfId="646" priority="805" operator="greaterThan">
      <formula>$M$6</formula>
    </cfRule>
  </conditionalFormatting>
  <conditionalFormatting sqref="L17">
    <cfRule type="cellIs" dxfId="645" priority="804" operator="greaterThan">
      <formula>$M$6</formula>
    </cfRule>
  </conditionalFormatting>
  <conditionalFormatting sqref="L17">
    <cfRule type="cellIs" dxfId="644" priority="803" operator="greaterThan">
      <formula>$M$6</formula>
    </cfRule>
  </conditionalFormatting>
  <conditionalFormatting sqref="L17">
    <cfRule type="cellIs" dxfId="643" priority="802" operator="greaterThan">
      <formula>$M$6</formula>
    </cfRule>
  </conditionalFormatting>
  <conditionalFormatting sqref="L17">
    <cfRule type="cellIs" dxfId="642" priority="801" operator="greaterThan">
      <formula>$M$6</formula>
    </cfRule>
  </conditionalFormatting>
  <conditionalFormatting sqref="L17">
    <cfRule type="cellIs" dxfId="641" priority="800" operator="greaterThan">
      <formula>$M$6</formula>
    </cfRule>
  </conditionalFormatting>
  <conditionalFormatting sqref="L17">
    <cfRule type="cellIs" dxfId="640" priority="799" operator="greaterThan">
      <formula>$M$6</formula>
    </cfRule>
  </conditionalFormatting>
  <conditionalFormatting sqref="L17">
    <cfRule type="cellIs" dxfId="639" priority="798" operator="greaterThan">
      <formula>$M$6</formula>
    </cfRule>
  </conditionalFormatting>
  <conditionalFormatting sqref="L17">
    <cfRule type="cellIs" dxfId="638" priority="797" operator="greaterThan">
      <formula>$M$6</formula>
    </cfRule>
  </conditionalFormatting>
  <conditionalFormatting sqref="L17">
    <cfRule type="cellIs" dxfId="637" priority="796" operator="greaterThan">
      <formula>$M$6</formula>
    </cfRule>
  </conditionalFormatting>
  <conditionalFormatting sqref="L17">
    <cfRule type="cellIs" dxfId="636" priority="795" operator="greaterThan">
      <formula>$M$6</formula>
    </cfRule>
  </conditionalFormatting>
  <conditionalFormatting sqref="L17">
    <cfRule type="cellIs" dxfId="635" priority="794" operator="greaterThan">
      <formula>$M$6</formula>
    </cfRule>
  </conditionalFormatting>
  <conditionalFormatting sqref="L17">
    <cfRule type="cellIs" dxfId="634" priority="793" operator="greaterThan">
      <formula>$M$6</formula>
    </cfRule>
  </conditionalFormatting>
  <conditionalFormatting sqref="L17">
    <cfRule type="cellIs" dxfId="633" priority="792" operator="greaterThan">
      <formula>$M$6</formula>
    </cfRule>
  </conditionalFormatting>
  <conditionalFormatting sqref="L17">
    <cfRule type="cellIs" dxfId="632" priority="791" operator="greaterThan">
      <formula>$M$6</formula>
    </cfRule>
  </conditionalFormatting>
  <conditionalFormatting sqref="L17">
    <cfRule type="cellIs" dxfId="631" priority="790" operator="greaterThan">
      <formula>$M$6</formula>
    </cfRule>
  </conditionalFormatting>
  <conditionalFormatting sqref="L17">
    <cfRule type="cellIs" dxfId="630" priority="789" operator="greaterThan">
      <formula>$M$6</formula>
    </cfRule>
  </conditionalFormatting>
  <conditionalFormatting sqref="L17">
    <cfRule type="cellIs" dxfId="629" priority="788" operator="greaterThan">
      <formula>$M$6</formula>
    </cfRule>
  </conditionalFormatting>
  <conditionalFormatting sqref="L17">
    <cfRule type="cellIs" dxfId="628" priority="787" operator="greaterThan">
      <formula>$M$6</formula>
    </cfRule>
  </conditionalFormatting>
  <conditionalFormatting sqref="L17">
    <cfRule type="cellIs" dxfId="627" priority="786" operator="greaterThan">
      <formula>$M$6</formula>
    </cfRule>
  </conditionalFormatting>
  <conditionalFormatting sqref="L17">
    <cfRule type="cellIs" dxfId="626" priority="785" operator="greaterThan">
      <formula>$M$6</formula>
    </cfRule>
  </conditionalFormatting>
  <conditionalFormatting sqref="L17">
    <cfRule type="cellIs" dxfId="625" priority="784" operator="greaterThan">
      <formula>$M$6</formula>
    </cfRule>
  </conditionalFormatting>
  <conditionalFormatting sqref="L17">
    <cfRule type="cellIs" dxfId="624" priority="783" operator="greaterThan">
      <formula>$M$6</formula>
    </cfRule>
  </conditionalFormatting>
  <conditionalFormatting sqref="L17">
    <cfRule type="cellIs" dxfId="623" priority="782" operator="greaterThan">
      <formula>$M$6</formula>
    </cfRule>
  </conditionalFormatting>
  <conditionalFormatting sqref="L17">
    <cfRule type="cellIs" dxfId="622" priority="781" operator="greaterThan">
      <formula>$M$6</formula>
    </cfRule>
  </conditionalFormatting>
  <conditionalFormatting sqref="L17">
    <cfRule type="cellIs" dxfId="621" priority="780" operator="greaterThan">
      <formula>$M$6</formula>
    </cfRule>
  </conditionalFormatting>
  <conditionalFormatting sqref="L17">
    <cfRule type="cellIs" dxfId="620" priority="779" operator="greaterThan">
      <formula>$M$6</formula>
    </cfRule>
  </conditionalFormatting>
  <conditionalFormatting sqref="L17">
    <cfRule type="cellIs" dxfId="619" priority="778" operator="greaterThan">
      <formula>$M$6</formula>
    </cfRule>
  </conditionalFormatting>
  <conditionalFormatting sqref="L17">
    <cfRule type="cellIs" dxfId="618" priority="777" operator="greaterThan">
      <formula>$M$6</formula>
    </cfRule>
  </conditionalFormatting>
  <conditionalFormatting sqref="L17">
    <cfRule type="cellIs" dxfId="617" priority="776" operator="greaterThan">
      <formula>$M$6</formula>
    </cfRule>
  </conditionalFormatting>
  <conditionalFormatting sqref="L17">
    <cfRule type="cellIs" dxfId="616" priority="775" operator="greaterThan">
      <formula>$M$6</formula>
    </cfRule>
  </conditionalFormatting>
  <conditionalFormatting sqref="L17">
    <cfRule type="cellIs" dxfId="615" priority="774" operator="greaterThan">
      <formula>$M$6</formula>
    </cfRule>
  </conditionalFormatting>
  <conditionalFormatting sqref="L17">
    <cfRule type="cellIs" dxfId="614" priority="773" operator="greaterThan">
      <formula>$M$6</formula>
    </cfRule>
  </conditionalFormatting>
  <conditionalFormatting sqref="L17">
    <cfRule type="cellIs" dxfId="613" priority="772" operator="greaterThan">
      <formula>$M$6</formula>
    </cfRule>
  </conditionalFormatting>
  <conditionalFormatting sqref="L17">
    <cfRule type="cellIs" dxfId="612" priority="771" operator="greaterThan">
      <formula>$M$6</formula>
    </cfRule>
  </conditionalFormatting>
  <conditionalFormatting sqref="L17">
    <cfRule type="cellIs" dxfId="611" priority="770" operator="greaterThan">
      <formula>$M$6</formula>
    </cfRule>
  </conditionalFormatting>
  <conditionalFormatting sqref="L17">
    <cfRule type="cellIs" dxfId="610" priority="769" operator="greaterThan">
      <formula>$M$6</formula>
    </cfRule>
  </conditionalFormatting>
  <conditionalFormatting sqref="L17">
    <cfRule type="cellIs" dxfId="609" priority="768" operator="greaterThan">
      <formula>$M$6</formula>
    </cfRule>
  </conditionalFormatting>
  <conditionalFormatting sqref="L17">
    <cfRule type="cellIs" dxfId="608" priority="767" operator="greaterThan">
      <formula>$M$6</formula>
    </cfRule>
  </conditionalFormatting>
  <conditionalFormatting sqref="L17">
    <cfRule type="cellIs" dxfId="607" priority="766" operator="greaterThan">
      <formula>$M$6</formula>
    </cfRule>
  </conditionalFormatting>
  <conditionalFormatting sqref="L17">
    <cfRule type="cellIs" dxfId="606" priority="765" operator="greaterThan">
      <formula>$M$6</formula>
    </cfRule>
  </conditionalFormatting>
  <conditionalFormatting sqref="L17">
    <cfRule type="cellIs" dxfId="605" priority="764" operator="greaterThan">
      <formula>$M$6</formula>
    </cfRule>
  </conditionalFormatting>
  <conditionalFormatting sqref="L17">
    <cfRule type="cellIs" dxfId="604" priority="763" operator="greaterThan">
      <formula>$M$6</formula>
    </cfRule>
  </conditionalFormatting>
  <conditionalFormatting sqref="L17">
    <cfRule type="cellIs" dxfId="603" priority="762" operator="greaterThan">
      <formula>$M$6</formula>
    </cfRule>
  </conditionalFormatting>
  <conditionalFormatting sqref="E104">
    <cfRule type="duplicateValues" dxfId="602" priority="603" stopIfTrue="1"/>
  </conditionalFormatting>
  <conditionalFormatting sqref="E104">
    <cfRule type="duplicateValues" dxfId="601" priority="602" stopIfTrue="1"/>
  </conditionalFormatting>
  <conditionalFormatting sqref="E104">
    <cfRule type="duplicateValues" dxfId="600" priority="601" stopIfTrue="1"/>
  </conditionalFormatting>
  <conditionalFormatting sqref="E104">
    <cfRule type="duplicateValues" dxfId="599" priority="600" stopIfTrue="1"/>
  </conditionalFormatting>
  <conditionalFormatting sqref="E104">
    <cfRule type="duplicateValues" dxfId="598" priority="599" stopIfTrue="1"/>
  </conditionalFormatting>
  <conditionalFormatting sqref="E104">
    <cfRule type="duplicateValues" dxfId="597" priority="598" stopIfTrue="1"/>
  </conditionalFormatting>
  <conditionalFormatting sqref="E104">
    <cfRule type="duplicateValues" dxfId="596" priority="597" stopIfTrue="1"/>
  </conditionalFormatting>
  <conditionalFormatting sqref="E104">
    <cfRule type="duplicateValues" dxfId="595" priority="596" stopIfTrue="1"/>
  </conditionalFormatting>
  <conditionalFormatting sqref="E104">
    <cfRule type="duplicateValues" dxfId="594" priority="595" stopIfTrue="1"/>
  </conditionalFormatting>
  <conditionalFormatting sqref="E104">
    <cfRule type="duplicateValues" dxfId="593" priority="594" stopIfTrue="1"/>
  </conditionalFormatting>
  <conditionalFormatting sqref="E104">
    <cfRule type="duplicateValues" dxfId="592" priority="593" stopIfTrue="1"/>
  </conditionalFormatting>
  <conditionalFormatting sqref="E104">
    <cfRule type="duplicateValues" dxfId="591" priority="592" stopIfTrue="1"/>
  </conditionalFormatting>
  <conditionalFormatting sqref="E104">
    <cfRule type="duplicateValues" dxfId="590" priority="591" stopIfTrue="1"/>
  </conditionalFormatting>
  <conditionalFormatting sqref="E104">
    <cfRule type="duplicateValues" dxfId="589" priority="590" stopIfTrue="1"/>
  </conditionalFormatting>
  <conditionalFormatting sqref="E104">
    <cfRule type="duplicateValues" dxfId="588" priority="589" stopIfTrue="1"/>
  </conditionalFormatting>
  <conditionalFormatting sqref="E104">
    <cfRule type="duplicateValues" dxfId="587" priority="588" stopIfTrue="1"/>
  </conditionalFormatting>
  <conditionalFormatting sqref="E104">
    <cfRule type="duplicateValues" dxfId="586" priority="587" stopIfTrue="1"/>
  </conditionalFormatting>
  <conditionalFormatting sqref="E104">
    <cfRule type="duplicateValues" dxfId="585" priority="586" stopIfTrue="1"/>
  </conditionalFormatting>
  <conditionalFormatting sqref="E104">
    <cfRule type="duplicateValues" dxfId="584" priority="585" stopIfTrue="1"/>
  </conditionalFormatting>
  <conditionalFormatting sqref="E104">
    <cfRule type="duplicateValues" dxfId="583" priority="584" stopIfTrue="1"/>
  </conditionalFormatting>
  <conditionalFormatting sqref="E104">
    <cfRule type="duplicateValues" dxfId="582" priority="583" stopIfTrue="1"/>
  </conditionalFormatting>
  <conditionalFormatting sqref="E104">
    <cfRule type="duplicateValues" dxfId="581" priority="582" stopIfTrue="1"/>
  </conditionalFormatting>
  <conditionalFormatting sqref="E104">
    <cfRule type="duplicateValues" dxfId="580" priority="581" stopIfTrue="1"/>
  </conditionalFormatting>
  <conditionalFormatting sqref="E104">
    <cfRule type="duplicateValues" dxfId="579" priority="580" stopIfTrue="1"/>
  </conditionalFormatting>
  <conditionalFormatting sqref="E104">
    <cfRule type="duplicateValues" dxfId="578" priority="579" stopIfTrue="1"/>
  </conditionalFormatting>
  <conditionalFormatting sqref="E104">
    <cfRule type="duplicateValues" dxfId="577" priority="578" stopIfTrue="1"/>
  </conditionalFormatting>
  <conditionalFormatting sqref="E104">
    <cfRule type="duplicateValues" dxfId="576" priority="577" stopIfTrue="1"/>
  </conditionalFormatting>
  <conditionalFormatting sqref="E104">
    <cfRule type="duplicateValues" dxfId="575" priority="576" stopIfTrue="1"/>
  </conditionalFormatting>
  <conditionalFormatting sqref="E104">
    <cfRule type="duplicateValues" dxfId="574" priority="575" stopIfTrue="1"/>
  </conditionalFormatting>
  <conditionalFormatting sqref="E104">
    <cfRule type="duplicateValues" dxfId="573" priority="574" stopIfTrue="1"/>
  </conditionalFormatting>
  <conditionalFormatting sqref="E104">
    <cfRule type="duplicateValues" dxfId="572" priority="573" stopIfTrue="1"/>
  </conditionalFormatting>
  <conditionalFormatting sqref="E104">
    <cfRule type="duplicateValues" dxfId="571" priority="572" stopIfTrue="1"/>
  </conditionalFormatting>
  <conditionalFormatting sqref="E104">
    <cfRule type="duplicateValues" dxfId="570" priority="571" stopIfTrue="1"/>
  </conditionalFormatting>
  <conditionalFormatting sqref="E104">
    <cfRule type="duplicateValues" dxfId="569" priority="570" stopIfTrue="1"/>
  </conditionalFormatting>
  <conditionalFormatting sqref="E104">
    <cfRule type="duplicateValues" dxfId="568" priority="569" stopIfTrue="1"/>
  </conditionalFormatting>
  <conditionalFormatting sqref="E104">
    <cfRule type="duplicateValues" dxfId="567" priority="568" stopIfTrue="1"/>
  </conditionalFormatting>
  <conditionalFormatting sqref="E104">
    <cfRule type="duplicateValues" dxfId="566" priority="567" stopIfTrue="1"/>
  </conditionalFormatting>
  <conditionalFormatting sqref="E104">
    <cfRule type="duplicateValues" dxfId="565" priority="566" stopIfTrue="1"/>
  </conditionalFormatting>
  <conditionalFormatting sqref="E104">
    <cfRule type="duplicateValues" dxfId="564" priority="565" stopIfTrue="1"/>
  </conditionalFormatting>
  <conditionalFormatting sqref="E104">
    <cfRule type="duplicateValues" dxfId="563" priority="564" stopIfTrue="1"/>
  </conditionalFormatting>
  <conditionalFormatting sqref="E104">
    <cfRule type="duplicateValues" dxfId="562" priority="563" stopIfTrue="1"/>
  </conditionalFormatting>
  <conditionalFormatting sqref="E104">
    <cfRule type="duplicateValues" dxfId="561" priority="562" stopIfTrue="1"/>
  </conditionalFormatting>
  <conditionalFormatting sqref="E104">
    <cfRule type="duplicateValues" dxfId="560" priority="561" stopIfTrue="1"/>
  </conditionalFormatting>
  <conditionalFormatting sqref="E104">
    <cfRule type="duplicateValues" dxfId="559" priority="560" stopIfTrue="1"/>
  </conditionalFormatting>
  <conditionalFormatting sqref="E104">
    <cfRule type="duplicateValues" dxfId="558" priority="559" stopIfTrue="1"/>
  </conditionalFormatting>
  <conditionalFormatting sqref="E104">
    <cfRule type="duplicateValues" dxfId="557" priority="558" stopIfTrue="1"/>
  </conditionalFormatting>
  <conditionalFormatting sqref="E104">
    <cfRule type="duplicateValues" dxfId="556" priority="557" stopIfTrue="1"/>
  </conditionalFormatting>
  <conditionalFormatting sqref="E104">
    <cfRule type="duplicateValues" dxfId="555" priority="556" stopIfTrue="1"/>
  </conditionalFormatting>
  <conditionalFormatting sqref="E104">
    <cfRule type="duplicateValues" dxfId="554" priority="555" stopIfTrue="1"/>
  </conditionalFormatting>
  <conditionalFormatting sqref="E104">
    <cfRule type="duplicateValues" dxfId="553" priority="554" stopIfTrue="1"/>
  </conditionalFormatting>
  <conditionalFormatting sqref="E104">
    <cfRule type="duplicateValues" dxfId="552" priority="553" stopIfTrue="1"/>
  </conditionalFormatting>
  <conditionalFormatting sqref="E104">
    <cfRule type="duplicateValues" dxfId="551" priority="552" stopIfTrue="1"/>
  </conditionalFormatting>
  <conditionalFormatting sqref="E104">
    <cfRule type="duplicateValues" dxfId="550" priority="551" stopIfTrue="1"/>
  </conditionalFormatting>
  <conditionalFormatting sqref="E104">
    <cfRule type="duplicateValues" dxfId="549" priority="550" stopIfTrue="1"/>
  </conditionalFormatting>
  <conditionalFormatting sqref="E104">
    <cfRule type="duplicateValues" dxfId="548" priority="549" stopIfTrue="1"/>
  </conditionalFormatting>
  <conditionalFormatting sqref="E104">
    <cfRule type="duplicateValues" dxfId="547" priority="548" stopIfTrue="1"/>
  </conditionalFormatting>
  <conditionalFormatting sqref="E104">
    <cfRule type="duplicateValues" dxfId="546" priority="547" stopIfTrue="1"/>
  </conditionalFormatting>
  <conditionalFormatting sqref="E104">
    <cfRule type="duplicateValues" dxfId="545" priority="546" stopIfTrue="1"/>
  </conditionalFormatting>
  <conditionalFormatting sqref="E104">
    <cfRule type="duplicateValues" dxfId="544" priority="545" stopIfTrue="1"/>
  </conditionalFormatting>
  <conditionalFormatting sqref="E104">
    <cfRule type="duplicateValues" dxfId="543" priority="544" stopIfTrue="1"/>
  </conditionalFormatting>
  <conditionalFormatting sqref="E104">
    <cfRule type="duplicateValues" dxfId="542" priority="543" stopIfTrue="1"/>
  </conditionalFormatting>
  <conditionalFormatting sqref="E104">
    <cfRule type="duplicateValues" dxfId="541" priority="542" stopIfTrue="1"/>
  </conditionalFormatting>
  <conditionalFormatting sqref="E104">
    <cfRule type="duplicateValues" dxfId="540" priority="541" stopIfTrue="1"/>
  </conditionalFormatting>
  <conditionalFormatting sqref="E104">
    <cfRule type="duplicateValues" dxfId="539" priority="540" stopIfTrue="1"/>
  </conditionalFormatting>
  <conditionalFormatting sqref="E104">
    <cfRule type="duplicateValues" dxfId="538" priority="539" stopIfTrue="1"/>
  </conditionalFormatting>
  <conditionalFormatting sqref="E104">
    <cfRule type="duplicateValues" dxfId="537" priority="538" stopIfTrue="1"/>
  </conditionalFormatting>
  <conditionalFormatting sqref="E104">
    <cfRule type="duplicateValues" dxfId="536" priority="537" stopIfTrue="1"/>
  </conditionalFormatting>
  <conditionalFormatting sqref="E104">
    <cfRule type="duplicateValues" dxfId="535" priority="536" stopIfTrue="1"/>
  </conditionalFormatting>
  <conditionalFormatting sqref="E104">
    <cfRule type="duplicateValues" dxfId="534" priority="535" stopIfTrue="1"/>
  </conditionalFormatting>
  <conditionalFormatting sqref="E104">
    <cfRule type="duplicateValues" dxfId="533" priority="534" stopIfTrue="1"/>
  </conditionalFormatting>
  <conditionalFormatting sqref="E104">
    <cfRule type="duplicateValues" dxfId="532" priority="533" stopIfTrue="1"/>
  </conditionalFormatting>
  <conditionalFormatting sqref="E104">
    <cfRule type="duplicateValues" dxfId="531" priority="532" stopIfTrue="1"/>
  </conditionalFormatting>
  <conditionalFormatting sqref="E104">
    <cfRule type="duplicateValues" dxfId="530" priority="531" stopIfTrue="1"/>
  </conditionalFormatting>
  <conditionalFormatting sqref="E104">
    <cfRule type="duplicateValues" dxfId="529" priority="530" stopIfTrue="1"/>
  </conditionalFormatting>
  <conditionalFormatting sqref="E104">
    <cfRule type="duplicateValues" dxfId="528" priority="529" stopIfTrue="1"/>
  </conditionalFormatting>
  <conditionalFormatting sqref="E104">
    <cfRule type="duplicateValues" dxfId="527" priority="528" stopIfTrue="1"/>
  </conditionalFormatting>
  <conditionalFormatting sqref="E104">
    <cfRule type="duplicateValues" dxfId="526" priority="527" stopIfTrue="1"/>
  </conditionalFormatting>
  <conditionalFormatting sqref="E104">
    <cfRule type="duplicateValues" dxfId="525" priority="526" stopIfTrue="1"/>
  </conditionalFormatting>
  <conditionalFormatting sqref="E104">
    <cfRule type="duplicateValues" dxfId="524" priority="525" stopIfTrue="1"/>
  </conditionalFormatting>
  <conditionalFormatting sqref="L104">
    <cfRule type="cellIs" dxfId="523" priority="524" operator="greaterThan">
      <formula>$M$6</formula>
    </cfRule>
  </conditionalFormatting>
  <conditionalFormatting sqref="L104">
    <cfRule type="cellIs" dxfId="522" priority="523" operator="greaterThan">
      <formula>$M$6</formula>
    </cfRule>
  </conditionalFormatting>
  <conditionalFormatting sqref="L104">
    <cfRule type="cellIs" dxfId="521" priority="522" operator="greaterThan">
      <formula>$M$6</formula>
    </cfRule>
  </conditionalFormatting>
  <conditionalFormatting sqref="L104">
    <cfRule type="cellIs" dxfId="520" priority="521" operator="greaterThan">
      <formula>$M$6</formula>
    </cfRule>
  </conditionalFormatting>
  <conditionalFormatting sqref="L104">
    <cfRule type="cellIs" dxfId="519" priority="520" operator="greaterThan">
      <formula>$M$6</formula>
    </cfRule>
  </conditionalFormatting>
  <conditionalFormatting sqref="L104">
    <cfRule type="cellIs" dxfId="518" priority="519" operator="greaterThan">
      <formula>$M$6</formula>
    </cfRule>
  </conditionalFormatting>
  <conditionalFormatting sqref="L104">
    <cfRule type="cellIs" dxfId="517" priority="518" operator="greaterThan">
      <formula>$M$6</formula>
    </cfRule>
  </conditionalFormatting>
  <conditionalFormatting sqref="L104">
    <cfRule type="cellIs" dxfId="516" priority="517" operator="greaterThan">
      <formula>$M$6</formula>
    </cfRule>
  </conditionalFormatting>
  <conditionalFormatting sqref="L104">
    <cfRule type="cellIs" dxfId="515" priority="516" operator="greaterThan">
      <formula>$M$6</formula>
    </cfRule>
  </conditionalFormatting>
  <conditionalFormatting sqref="L104">
    <cfRule type="cellIs" dxfId="514" priority="515" operator="greaterThan">
      <formula>$M$6</formula>
    </cfRule>
  </conditionalFormatting>
  <conditionalFormatting sqref="L104">
    <cfRule type="cellIs" dxfId="513" priority="514" operator="greaterThan">
      <formula>$M$6</formula>
    </cfRule>
  </conditionalFormatting>
  <conditionalFormatting sqref="L104">
    <cfRule type="cellIs" dxfId="512" priority="513" operator="greaterThan">
      <formula>$M$6</formula>
    </cfRule>
  </conditionalFormatting>
  <conditionalFormatting sqref="L104">
    <cfRule type="cellIs" dxfId="511" priority="512" operator="greaterThan">
      <formula>$M$6</formula>
    </cfRule>
  </conditionalFormatting>
  <conditionalFormatting sqref="L104">
    <cfRule type="cellIs" dxfId="510" priority="511" operator="greaterThan">
      <formula>$M$6</formula>
    </cfRule>
  </conditionalFormatting>
  <conditionalFormatting sqref="L104">
    <cfRule type="cellIs" dxfId="509" priority="510" operator="greaterThan">
      <formula>$M$6</formula>
    </cfRule>
  </conditionalFormatting>
  <conditionalFormatting sqref="L104">
    <cfRule type="cellIs" dxfId="508" priority="509" operator="greaterThan">
      <formula>$M$6</formula>
    </cfRule>
  </conditionalFormatting>
  <conditionalFormatting sqref="L104">
    <cfRule type="cellIs" dxfId="507" priority="508" operator="greaterThan">
      <formula>$M$6</formula>
    </cfRule>
  </conditionalFormatting>
  <conditionalFormatting sqref="L104">
    <cfRule type="cellIs" dxfId="506" priority="507" operator="greaterThan">
      <formula>$M$6</formula>
    </cfRule>
  </conditionalFormatting>
  <conditionalFormatting sqref="L104">
    <cfRule type="cellIs" dxfId="505" priority="506" operator="greaterThan">
      <formula>$M$6</formula>
    </cfRule>
  </conditionalFormatting>
  <conditionalFormatting sqref="L104">
    <cfRule type="cellIs" dxfId="504" priority="505" operator="greaterThan">
      <formula>$M$6</formula>
    </cfRule>
  </conditionalFormatting>
  <conditionalFormatting sqref="L104">
    <cfRule type="cellIs" dxfId="503" priority="504" operator="greaterThan">
      <formula>$M$6</formula>
    </cfRule>
  </conditionalFormatting>
  <conditionalFormatting sqref="L104">
    <cfRule type="cellIs" dxfId="502" priority="503" operator="greaterThan">
      <formula>$M$6</formula>
    </cfRule>
  </conditionalFormatting>
  <conditionalFormatting sqref="L104">
    <cfRule type="cellIs" dxfId="501" priority="502" operator="greaterThan">
      <formula>$M$6</formula>
    </cfRule>
  </conditionalFormatting>
  <conditionalFormatting sqref="L104">
    <cfRule type="cellIs" dxfId="500" priority="501" operator="greaterThan">
      <formula>$M$6</formula>
    </cfRule>
  </conditionalFormatting>
  <conditionalFormatting sqref="L104">
    <cfRule type="cellIs" dxfId="499" priority="500" operator="greaterThan">
      <formula>$M$6</formula>
    </cfRule>
  </conditionalFormatting>
  <conditionalFormatting sqref="L104">
    <cfRule type="cellIs" dxfId="498" priority="499" operator="greaterThan">
      <formula>$M$6</formula>
    </cfRule>
  </conditionalFormatting>
  <conditionalFormatting sqref="L104">
    <cfRule type="cellIs" dxfId="497" priority="498" operator="greaterThan">
      <formula>$M$6</formula>
    </cfRule>
  </conditionalFormatting>
  <conditionalFormatting sqref="L104">
    <cfRule type="cellIs" dxfId="496" priority="497" operator="greaterThan">
      <formula>$M$6</formula>
    </cfRule>
  </conditionalFormatting>
  <conditionalFormatting sqref="L104">
    <cfRule type="cellIs" dxfId="495" priority="496" operator="greaterThan">
      <formula>$M$6</formula>
    </cfRule>
  </conditionalFormatting>
  <conditionalFormatting sqref="L104">
    <cfRule type="cellIs" dxfId="494" priority="495" operator="greaterThan">
      <formula>$M$6</formula>
    </cfRule>
  </conditionalFormatting>
  <conditionalFormatting sqref="L104">
    <cfRule type="cellIs" dxfId="493" priority="494" operator="greaterThan">
      <formula>$M$6</formula>
    </cfRule>
  </conditionalFormatting>
  <conditionalFormatting sqref="L104">
    <cfRule type="cellIs" dxfId="492" priority="493" operator="greaterThan">
      <formula>$M$6</formula>
    </cfRule>
  </conditionalFormatting>
  <conditionalFormatting sqref="L104">
    <cfRule type="cellIs" dxfId="491" priority="492" operator="greaterThan">
      <formula>$M$6</formula>
    </cfRule>
  </conditionalFormatting>
  <conditionalFormatting sqref="L104">
    <cfRule type="cellIs" dxfId="490" priority="491" operator="greaterThan">
      <formula>$M$6</formula>
    </cfRule>
  </conditionalFormatting>
  <conditionalFormatting sqref="L104">
    <cfRule type="cellIs" dxfId="489" priority="490" operator="greaterThan">
      <formula>$M$6</formula>
    </cfRule>
  </conditionalFormatting>
  <conditionalFormatting sqref="L104">
    <cfRule type="cellIs" dxfId="488" priority="489" operator="greaterThan">
      <formula>$M$6</formula>
    </cfRule>
  </conditionalFormatting>
  <conditionalFormatting sqref="L104">
    <cfRule type="cellIs" dxfId="487" priority="488" operator="greaterThan">
      <formula>$M$6</formula>
    </cfRule>
  </conditionalFormatting>
  <conditionalFormatting sqref="L104">
    <cfRule type="cellIs" dxfId="486" priority="487" operator="greaterThan">
      <formula>$M$6</formula>
    </cfRule>
  </conditionalFormatting>
  <conditionalFormatting sqref="L104">
    <cfRule type="cellIs" dxfId="485" priority="486" operator="greaterThan">
      <formula>$M$6</formula>
    </cfRule>
  </conditionalFormatting>
  <conditionalFormatting sqref="L104">
    <cfRule type="cellIs" dxfId="484" priority="485" operator="greaterThan">
      <formula>$M$6</formula>
    </cfRule>
  </conditionalFormatting>
  <conditionalFormatting sqref="L104">
    <cfRule type="cellIs" dxfId="483" priority="484" operator="greaterThan">
      <formula>$M$6</formula>
    </cfRule>
  </conditionalFormatting>
  <conditionalFormatting sqref="L104">
    <cfRule type="cellIs" dxfId="482" priority="483" operator="greaterThan">
      <formula>$M$6</formula>
    </cfRule>
  </conditionalFormatting>
  <conditionalFormatting sqref="L104">
    <cfRule type="cellIs" dxfId="481" priority="482" operator="greaterThan">
      <formula>$M$6</formula>
    </cfRule>
  </conditionalFormatting>
  <conditionalFormatting sqref="L104">
    <cfRule type="cellIs" dxfId="480" priority="481" operator="greaterThan">
      <formula>$M$6</formula>
    </cfRule>
  </conditionalFormatting>
  <conditionalFormatting sqref="L104">
    <cfRule type="cellIs" dxfId="479" priority="480" operator="greaterThan">
      <formula>$M$6</formula>
    </cfRule>
  </conditionalFormatting>
  <conditionalFormatting sqref="L104">
    <cfRule type="cellIs" dxfId="478" priority="479" operator="greaterThan">
      <formula>$M$6</formula>
    </cfRule>
  </conditionalFormatting>
  <conditionalFormatting sqref="L104">
    <cfRule type="cellIs" dxfId="477" priority="478" operator="greaterThan">
      <formula>$M$6</formula>
    </cfRule>
  </conditionalFormatting>
  <conditionalFormatting sqref="L104">
    <cfRule type="cellIs" dxfId="476" priority="477" operator="greaterThan">
      <formula>$M$6</formula>
    </cfRule>
  </conditionalFormatting>
  <conditionalFormatting sqref="L104">
    <cfRule type="cellIs" dxfId="475" priority="476" operator="greaterThan">
      <formula>$M$6</formula>
    </cfRule>
  </conditionalFormatting>
  <conditionalFormatting sqref="L104">
    <cfRule type="cellIs" dxfId="474" priority="475" operator="greaterThan">
      <formula>$M$6</formula>
    </cfRule>
  </conditionalFormatting>
  <conditionalFormatting sqref="L104">
    <cfRule type="cellIs" dxfId="473" priority="474" operator="greaterThan">
      <formula>$M$6</formula>
    </cfRule>
  </conditionalFormatting>
  <conditionalFormatting sqref="L104">
    <cfRule type="cellIs" dxfId="472" priority="473" operator="greaterThan">
      <formula>$M$6</formula>
    </cfRule>
  </conditionalFormatting>
  <conditionalFormatting sqref="L104">
    <cfRule type="cellIs" dxfId="471" priority="472" operator="greaterThan">
      <formula>$M$6</formula>
    </cfRule>
  </conditionalFormatting>
  <conditionalFormatting sqref="L104">
    <cfRule type="cellIs" dxfId="470" priority="471" operator="greaterThan">
      <formula>$M$6</formula>
    </cfRule>
  </conditionalFormatting>
  <conditionalFormatting sqref="L104">
    <cfRule type="cellIs" dxfId="469" priority="470" operator="greaterThan">
      <formula>$M$6</formula>
    </cfRule>
  </conditionalFormatting>
  <conditionalFormatting sqref="L104">
    <cfRule type="cellIs" dxfId="468" priority="469" operator="greaterThan">
      <formula>$M$6</formula>
    </cfRule>
  </conditionalFormatting>
  <conditionalFormatting sqref="L104">
    <cfRule type="cellIs" dxfId="467" priority="468" operator="greaterThan">
      <formula>$M$6</formula>
    </cfRule>
  </conditionalFormatting>
  <conditionalFormatting sqref="L104">
    <cfRule type="cellIs" dxfId="466" priority="467" operator="greaterThan">
      <formula>$M$6</formula>
    </cfRule>
  </conditionalFormatting>
  <conditionalFormatting sqref="L104">
    <cfRule type="cellIs" dxfId="465" priority="466" operator="greaterThan">
      <formula>$M$6</formula>
    </cfRule>
  </conditionalFormatting>
  <conditionalFormatting sqref="L104">
    <cfRule type="cellIs" dxfId="464" priority="465" operator="greaterThan">
      <formula>$M$6</formula>
    </cfRule>
  </conditionalFormatting>
  <conditionalFormatting sqref="L104">
    <cfRule type="cellIs" dxfId="463" priority="464" operator="greaterThan">
      <formula>$M$6</formula>
    </cfRule>
  </conditionalFormatting>
  <conditionalFormatting sqref="L104">
    <cfRule type="cellIs" dxfId="462" priority="463" operator="greaterThan">
      <formula>$M$6</formula>
    </cfRule>
  </conditionalFormatting>
  <conditionalFormatting sqref="L104">
    <cfRule type="cellIs" dxfId="461" priority="462" operator="greaterThan">
      <formula>$M$6</formula>
    </cfRule>
  </conditionalFormatting>
  <conditionalFormatting sqref="L103">
    <cfRule type="cellIs" dxfId="460" priority="461" operator="greaterThan">
      <formula>$M$6</formula>
    </cfRule>
  </conditionalFormatting>
  <conditionalFormatting sqref="L103">
    <cfRule type="cellIs" dxfId="459" priority="460" operator="greaterThan">
      <formula>$M$6</formula>
    </cfRule>
  </conditionalFormatting>
  <conditionalFormatting sqref="L103">
    <cfRule type="cellIs" dxfId="458" priority="459" operator="greaterThan">
      <formula>$M$6</formula>
    </cfRule>
  </conditionalFormatting>
  <conditionalFormatting sqref="L103">
    <cfRule type="cellIs" dxfId="457" priority="458" operator="greaterThan">
      <formula>$M$6</formula>
    </cfRule>
  </conditionalFormatting>
  <conditionalFormatting sqref="L103">
    <cfRule type="cellIs" dxfId="456" priority="457" operator="greaterThan">
      <formula>$M$6</formula>
    </cfRule>
  </conditionalFormatting>
  <conditionalFormatting sqref="L103">
    <cfRule type="cellIs" dxfId="455" priority="456" operator="greaterThan">
      <formula>$M$6</formula>
    </cfRule>
  </conditionalFormatting>
  <conditionalFormatting sqref="L103">
    <cfRule type="cellIs" dxfId="454" priority="455" operator="greaterThan">
      <formula>$M$6</formula>
    </cfRule>
  </conditionalFormatting>
  <conditionalFormatting sqref="L103">
    <cfRule type="cellIs" dxfId="453" priority="454" operator="greaterThan">
      <formula>$M$6</formula>
    </cfRule>
  </conditionalFormatting>
  <conditionalFormatting sqref="L103">
    <cfRule type="cellIs" dxfId="452" priority="453" operator="greaterThan">
      <formula>$M$6</formula>
    </cfRule>
  </conditionalFormatting>
  <conditionalFormatting sqref="L103">
    <cfRule type="cellIs" dxfId="451" priority="452" operator="greaterThan">
      <formula>$M$6</formula>
    </cfRule>
  </conditionalFormatting>
  <conditionalFormatting sqref="L103">
    <cfRule type="cellIs" dxfId="450" priority="451" operator="greaterThan">
      <formula>$M$6</formula>
    </cfRule>
  </conditionalFormatting>
  <conditionalFormatting sqref="L103">
    <cfRule type="cellIs" dxfId="449" priority="450" operator="greaterThan">
      <formula>$M$6</formula>
    </cfRule>
  </conditionalFormatting>
  <conditionalFormatting sqref="L103">
    <cfRule type="cellIs" dxfId="448" priority="449" operator="greaterThan">
      <formula>$M$6</formula>
    </cfRule>
  </conditionalFormatting>
  <conditionalFormatting sqref="L103">
    <cfRule type="cellIs" dxfId="447" priority="448" operator="greaterThan">
      <formula>$M$6</formula>
    </cfRule>
  </conditionalFormatting>
  <conditionalFormatting sqref="L103">
    <cfRule type="cellIs" dxfId="446" priority="447" operator="greaterThan">
      <formula>$M$6</formula>
    </cfRule>
  </conditionalFormatting>
  <conditionalFormatting sqref="L103">
    <cfRule type="cellIs" dxfId="445" priority="446" operator="greaterThan">
      <formula>$M$6</formula>
    </cfRule>
  </conditionalFormatting>
  <conditionalFormatting sqref="L103">
    <cfRule type="cellIs" dxfId="444" priority="445" operator="greaterThan">
      <formula>$M$6</formula>
    </cfRule>
  </conditionalFormatting>
  <conditionalFormatting sqref="L103">
    <cfRule type="cellIs" dxfId="443" priority="444" operator="greaterThan">
      <formula>$M$6</formula>
    </cfRule>
  </conditionalFormatting>
  <conditionalFormatting sqref="L103">
    <cfRule type="cellIs" dxfId="442" priority="443" operator="greaterThan">
      <formula>$M$6</formula>
    </cfRule>
  </conditionalFormatting>
  <conditionalFormatting sqref="L103">
    <cfRule type="cellIs" dxfId="441" priority="442" operator="greaterThan">
      <formula>$M$6</formula>
    </cfRule>
  </conditionalFormatting>
  <conditionalFormatting sqref="L103">
    <cfRule type="cellIs" dxfId="440" priority="441" operator="greaterThan">
      <formula>$M$6</formula>
    </cfRule>
  </conditionalFormatting>
  <conditionalFormatting sqref="L103">
    <cfRule type="cellIs" dxfId="439" priority="440" operator="greaterThan">
      <formula>$M$6</formula>
    </cfRule>
  </conditionalFormatting>
  <conditionalFormatting sqref="L103">
    <cfRule type="cellIs" dxfId="438" priority="439" operator="greaterThan">
      <formula>$M$6</formula>
    </cfRule>
  </conditionalFormatting>
  <conditionalFormatting sqref="L103">
    <cfRule type="cellIs" dxfId="437" priority="438" operator="greaterThan">
      <formula>$M$6</formula>
    </cfRule>
  </conditionalFormatting>
  <conditionalFormatting sqref="L103">
    <cfRule type="cellIs" dxfId="436" priority="437" operator="greaterThan">
      <formula>$M$6</formula>
    </cfRule>
  </conditionalFormatting>
  <conditionalFormatting sqref="L103">
    <cfRule type="cellIs" dxfId="435" priority="436" operator="greaterThan">
      <formula>$M$6</formula>
    </cfRule>
  </conditionalFormatting>
  <conditionalFormatting sqref="L103">
    <cfRule type="cellIs" dxfId="434" priority="435" operator="greaterThan">
      <formula>$M$6</formula>
    </cfRule>
  </conditionalFormatting>
  <conditionalFormatting sqref="L103">
    <cfRule type="cellIs" dxfId="433" priority="434" operator="greaterThan">
      <formula>$M$6</formula>
    </cfRule>
  </conditionalFormatting>
  <conditionalFormatting sqref="L103">
    <cfRule type="cellIs" dxfId="432" priority="433" operator="greaterThan">
      <formula>$M$6</formula>
    </cfRule>
  </conditionalFormatting>
  <conditionalFormatting sqref="L103">
    <cfRule type="cellIs" dxfId="431" priority="432" operator="greaterThan">
      <formula>$M$6</formula>
    </cfRule>
  </conditionalFormatting>
  <conditionalFormatting sqref="L103">
    <cfRule type="cellIs" dxfId="430" priority="431" operator="greaterThan">
      <formula>$M$6</formula>
    </cfRule>
  </conditionalFormatting>
  <conditionalFormatting sqref="L103">
    <cfRule type="cellIs" dxfId="429" priority="430" operator="greaterThan">
      <formula>$M$6</formula>
    </cfRule>
  </conditionalFormatting>
  <conditionalFormatting sqref="L103">
    <cfRule type="cellIs" dxfId="428" priority="429" operator="greaterThan">
      <formula>$M$6</formula>
    </cfRule>
  </conditionalFormatting>
  <conditionalFormatting sqref="L103">
    <cfRule type="cellIs" dxfId="427" priority="428" operator="greaterThan">
      <formula>$M$6</formula>
    </cfRule>
  </conditionalFormatting>
  <conditionalFormatting sqref="L103">
    <cfRule type="cellIs" dxfId="426" priority="427" operator="greaterThan">
      <formula>$M$6</formula>
    </cfRule>
  </conditionalFormatting>
  <conditionalFormatting sqref="L103">
    <cfRule type="cellIs" dxfId="425" priority="426" operator="greaterThan">
      <formula>$M$6</formula>
    </cfRule>
  </conditionalFormatting>
  <conditionalFormatting sqref="L103">
    <cfRule type="cellIs" dxfId="424" priority="425" operator="greaterThan">
      <formula>$M$6</formula>
    </cfRule>
  </conditionalFormatting>
  <conditionalFormatting sqref="L103">
    <cfRule type="cellIs" dxfId="423" priority="424" operator="greaterThan">
      <formula>$M$6</formula>
    </cfRule>
  </conditionalFormatting>
  <conditionalFormatting sqref="L103">
    <cfRule type="cellIs" dxfId="422" priority="423" operator="greaterThan">
      <formula>$M$6</formula>
    </cfRule>
  </conditionalFormatting>
  <conditionalFormatting sqref="L103">
    <cfRule type="cellIs" dxfId="421" priority="422" operator="greaterThan">
      <formula>$M$6</formula>
    </cfRule>
  </conditionalFormatting>
  <conditionalFormatting sqref="L103">
    <cfRule type="cellIs" dxfId="420" priority="421" operator="greaterThan">
      <formula>$M$6</formula>
    </cfRule>
  </conditionalFormatting>
  <conditionalFormatting sqref="L103">
    <cfRule type="cellIs" dxfId="419" priority="420" operator="greaterThan">
      <formula>$M$6</formula>
    </cfRule>
  </conditionalFormatting>
  <conditionalFormatting sqref="L103">
    <cfRule type="cellIs" dxfId="418" priority="419" operator="greaterThan">
      <formula>$M$6</formula>
    </cfRule>
  </conditionalFormatting>
  <conditionalFormatting sqref="L103">
    <cfRule type="cellIs" dxfId="417" priority="418" operator="greaterThan">
      <formula>$M$6</formula>
    </cfRule>
  </conditionalFormatting>
  <conditionalFormatting sqref="L103">
    <cfRule type="cellIs" dxfId="416" priority="417" operator="greaterThan">
      <formula>$M$6</formula>
    </cfRule>
  </conditionalFormatting>
  <conditionalFormatting sqref="L103">
    <cfRule type="cellIs" dxfId="415" priority="416" operator="greaterThan">
      <formula>$M$6</formula>
    </cfRule>
  </conditionalFormatting>
  <conditionalFormatting sqref="L103">
    <cfRule type="cellIs" dxfId="414" priority="415" operator="greaterThan">
      <formula>$M$6</formula>
    </cfRule>
  </conditionalFormatting>
  <conditionalFormatting sqref="L103">
    <cfRule type="cellIs" dxfId="413" priority="414" operator="greaterThan">
      <formula>$M$6</formula>
    </cfRule>
  </conditionalFormatting>
  <conditionalFormatting sqref="L103">
    <cfRule type="cellIs" dxfId="412" priority="413" operator="greaterThan">
      <formula>$M$6</formula>
    </cfRule>
  </conditionalFormatting>
  <conditionalFormatting sqref="L103">
    <cfRule type="cellIs" dxfId="411" priority="412" operator="greaterThan">
      <formula>$M$6</formula>
    </cfRule>
  </conditionalFormatting>
  <conditionalFormatting sqref="L103">
    <cfRule type="cellIs" dxfId="410" priority="411" operator="greaterThan">
      <formula>$M$6</formula>
    </cfRule>
  </conditionalFormatting>
  <conditionalFormatting sqref="L103">
    <cfRule type="cellIs" dxfId="409" priority="410" operator="greaterThan">
      <formula>$M$6</formula>
    </cfRule>
  </conditionalFormatting>
  <conditionalFormatting sqref="L103">
    <cfRule type="cellIs" dxfId="408" priority="409" operator="greaterThan">
      <formula>$M$6</formula>
    </cfRule>
  </conditionalFormatting>
  <conditionalFormatting sqref="L103">
    <cfRule type="cellIs" dxfId="407" priority="408" operator="greaterThan">
      <formula>$M$6</formula>
    </cfRule>
  </conditionalFormatting>
  <conditionalFormatting sqref="L103">
    <cfRule type="cellIs" dxfId="406" priority="407" operator="greaterThan">
      <formula>$M$6</formula>
    </cfRule>
  </conditionalFormatting>
  <conditionalFormatting sqref="L103">
    <cfRule type="cellIs" dxfId="405" priority="406" operator="greaterThan">
      <formula>$M$6</formula>
    </cfRule>
  </conditionalFormatting>
  <conditionalFormatting sqref="L103">
    <cfRule type="cellIs" dxfId="404" priority="405" operator="greaterThan">
      <formula>$M$6</formula>
    </cfRule>
  </conditionalFormatting>
  <conditionalFormatting sqref="L103">
    <cfRule type="cellIs" dxfId="403" priority="404" operator="greaterThan">
      <formula>$M$6</formula>
    </cfRule>
  </conditionalFormatting>
  <conditionalFormatting sqref="L103">
    <cfRule type="cellIs" dxfId="402" priority="403" operator="greaterThan">
      <formula>$M$6</formula>
    </cfRule>
  </conditionalFormatting>
  <conditionalFormatting sqref="L103">
    <cfRule type="cellIs" dxfId="401" priority="402" operator="greaterThan">
      <formula>$M$6</formula>
    </cfRule>
  </conditionalFormatting>
  <conditionalFormatting sqref="L103">
    <cfRule type="cellIs" dxfId="400" priority="401" operator="greaterThan">
      <formula>$M$6</formula>
    </cfRule>
  </conditionalFormatting>
  <conditionalFormatting sqref="L103">
    <cfRule type="cellIs" dxfId="399" priority="400" operator="greaterThan">
      <formula>$M$6</formula>
    </cfRule>
  </conditionalFormatting>
  <conditionalFormatting sqref="L103">
    <cfRule type="cellIs" dxfId="398" priority="399" operator="greaterThan">
      <formula>$M$6</formula>
    </cfRule>
  </conditionalFormatting>
  <conditionalFormatting sqref="L20:L64">
    <cfRule type="cellIs" dxfId="397" priority="398" operator="greaterThan">
      <formula>$M$6</formula>
    </cfRule>
  </conditionalFormatting>
  <conditionalFormatting sqref="L20:L64">
    <cfRule type="cellIs" dxfId="396" priority="397" operator="greaterThan">
      <formula>$M$6</formula>
    </cfRule>
  </conditionalFormatting>
  <conditionalFormatting sqref="L20:L64">
    <cfRule type="cellIs" dxfId="395" priority="396" operator="greaterThan">
      <formula>$M$6</formula>
    </cfRule>
  </conditionalFormatting>
  <conditionalFormatting sqref="L20:L64">
    <cfRule type="cellIs" dxfId="394" priority="395" operator="greaterThan">
      <formula>$M$6</formula>
    </cfRule>
  </conditionalFormatting>
  <conditionalFormatting sqref="L20:L64">
    <cfRule type="cellIs" dxfId="393" priority="394" operator="greaterThan">
      <formula>$M$6</formula>
    </cfRule>
  </conditionalFormatting>
  <conditionalFormatting sqref="L20:L64">
    <cfRule type="cellIs" dxfId="392" priority="393" operator="greaterThan">
      <formula>$M$6</formula>
    </cfRule>
  </conditionalFormatting>
  <conditionalFormatting sqref="L20:L64">
    <cfRule type="cellIs" dxfId="391" priority="392" operator="greaterThan">
      <formula>$M$6</formula>
    </cfRule>
  </conditionalFormatting>
  <conditionalFormatting sqref="L20:L64">
    <cfRule type="cellIs" dxfId="390" priority="391" operator="greaterThan">
      <formula>$M$6</formula>
    </cfRule>
  </conditionalFormatting>
  <conditionalFormatting sqref="L20:L64">
    <cfRule type="cellIs" dxfId="389" priority="390" operator="greaterThan">
      <formula>$M$6</formula>
    </cfRule>
  </conditionalFormatting>
  <conditionalFormatting sqref="L20:L64">
    <cfRule type="cellIs" dxfId="388" priority="389" operator="greaterThan">
      <formula>$M$6</formula>
    </cfRule>
  </conditionalFormatting>
  <conditionalFormatting sqref="L20:L64">
    <cfRule type="cellIs" dxfId="387" priority="388" operator="greaterThan">
      <formula>$M$6</formula>
    </cfRule>
  </conditionalFormatting>
  <conditionalFormatting sqref="L20:L64">
    <cfRule type="cellIs" dxfId="386" priority="387" operator="greaterThan">
      <formula>$M$6</formula>
    </cfRule>
  </conditionalFormatting>
  <conditionalFormatting sqref="L20:L64">
    <cfRule type="cellIs" dxfId="385" priority="386" operator="greaterThan">
      <formula>$M$6</formula>
    </cfRule>
  </conditionalFormatting>
  <conditionalFormatting sqref="L20:L64">
    <cfRule type="cellIs" dxfId="384" priority="385" operator="greaterThan">
      <formula>$M$6</formula>
    </cfRule>
  </conditionalFormatting>
  <conditionalFormatting sqref="L20:L64">
    <cfRule type="cellIs" dxfId="383" priority="384" operator="greaterThan">
      <formula>$M$6</formula>
    </cfRule>
  </conditionalFormatting>
  <conditionalFormatting sqref="L20:L64">
    <cfRule type="cellIs" dxfId="382" priority="383" operator="greaterThan">
      <formula>$M$6</formula>
    </cfRule>
  </conditionalFormatting>
  <conditionalFormatting sqref="L20:L64">
    <cfRule type="cellIs" dxfId="381" priority="382" operator="greaterThan">
      <formula>$M$6</formula>
    </cfRule>
  </conditionalFormatting>
  <conditionalFormatting sqref="L20:L64">
    <cfRule type="cellIs" dxfId="380" priority="381" operator="greaterThan">
      <formula>$M$6</formula>
    </cfRule>
  </conditionalFormatting>
  <conditionalFormatting sqref="L20:L64">
    <cfRule type="cellIs" dxfId="379" priority="380" operator="greaterThan">
      <formula>$M$6</formula>
    </cfRule>
  </conditionalFormatting>
  <conditionalFormatting sqref="L20:L64">
    <cfRule type="cellIs" dxfId="378" priority="379" operator="greaterThan">
      <formula>$M$6</formula>
    </cfRule>
  </conditionalFormatting>
  <conditionalFormatting sqref="L20:L64">
    <cfRule type="cellIs" dxfId="377" priority="378" operator="greaterThan">
      <formula>$M$6</formula>
    </cfRule>
  </conditionalFormatting>
  <conditionalFormatting sqref="L20:L64">
    <cfRule type="cellIs" dxfId="376" priority="377" operator="greaterThan">
      <formula>$M$6</formula>
    </cfRule>
  </conditionalFormatting>
  <conditionalFormatting sqref="L20:L64">
    <cfRule type="cellIs" dxfId="375" priority="376" operator="greaterThan">
      <formula>$M$6</formula>
    </cfRule>
  </conditionalFormatting>
  <conditionalFormatting sqref="L20:L64">
    <cfRule type="cellIs" dxfId="374" priority="375" operator="greaterThan">
      <formula>$M$6</formula>
    </cfRule>
  </conditionalFormatting>
  <conditionalFormatting sqref="L20:L64">
    <cfRule type="cellIs" dxfId="373" priority="374" operator="greaterThan">
      <formula>$M$6</formula>
    </cfRule>
  </conditionalFormatting>
  <conditionalFormatting sqref="L20:L64">
    <cfRule type="cellIs" dxfId="372" priority="373" operator="greaterThan">
      <formula>$M$6</formula>
    </cfRule>
  </conditionalFormatting>
  <conditionalFormatting sqref="L20:L64">
    <cfRule type="cellIs" dxfId="371" priority="372" operator="greaterThan">
      <formula>$M$6</formula>
    </cfRule>
  </conditionalFormatting>
  <conditionalFormatting sqref="L20:L64">
    <cfRule type="cellIs" dxfId="370" priority="371" operator="greaterThan">
      <formula>$M$6</formula>
    </cfRule>
  </conditionalFormatting>
  <conditionalFormatting sqref="L20:L64">
    <cfRule type="cellIs" dxfId="369" priority="370" operator="greaterThan">
      <formula>$M$6</formula>
    </cfRule>
  </conditionalFormatting>
  <conditionalFormatting sqref="L20:L64">
    <cfRule type="cellIs" dxfId="368" priority="369" operator="greaterThan">
      <formula>$M$6</formula>
    </cfRule>
  </conditionalFormatting>
  <conditionalFormatting sqref="L20:L64">
    <cfRule type="cellIs" dxfId="367" priority="368" operator="greaterThan">
      <formula>$M$6</formula>
    </cfRule>
  </conditionalFormatting>
  <conditionalFormatting sqref="L20:L64">
    <cfRule type="cellIs" dxfId="366" priority="367" operator="greaterThan">
      <formula>$M$6</formula>
    </cfRule>
  </conditionalFormatting>
  <conditionalFormatting sqref="L20:L64">
    <cfRule type="cellIs" dxfId="365" priority="366" operator="greaterThan">
      <formula>$M$6</formula>
    </cfRule>
  </conditionalFormatting>
  <conditionalFormatting sqref="L20:L64">
    <cfRule type="cellIs" dxfId="364" priority="365" operator="greaterThan">
      <formula>$M$6</formula>
    </cfRule>
  </conditionalFormatting>
  <conditionalFormatting sqref="L20:L64">
    <cfRule type="cellIs" dxfId="363" priority="364" operator="greaterThan">
      <formula>$M$6</formula>
    </cfRule>
  </conditionalFormatting>
  <conditionalFormatting sqref="L20:L64">
    <cfRule type="cellIs" dxfId="362" priority="363" operator="greaterThan">
      <formula>$M$6</formula>
    </cfRule>
  </conditionalFormatting>
  <conditionalFormatting sqref="L20:L64">
    <cfRule type="cellIs" dxfId="361" priority="362" operator="greaterThan">
      <formula>$M$6</formula>
    </cfRule>
  </conditionalFormatting>
  <conditionalFormatting sqref="L20:L64">
    <cfRule type="cellIs" dxfId="360" priority="361" operator="greaterThan">
      <formula>$M$6</formula>
    </cfRule>
  </conditionalFormatting>
  <conditionalFormatting sqref="L20:L64">
    <cfRule type="cellIs" dxfId="359" priority="360" operator="greaterThan">
      <formula>$M$6</formula>
    </cfRule>
  </conditionalFormatting>
  <conditionalFormatting sqref="L20:L64">
    <cfRule type="cellIs" dxfId="358" priority="359" operator="greaterThan">
      <formula>$M$6</formula>
    </cfRule>
  </conditionalFormatting>
  <conditionalFormatting sqref="L20:L64">
    <cfRule type="cellIs" dxfId="357" priority="358" operator="greaterThan">
      <formula>$M$6</formula>
    </cfRule>
  </conditionalFormatting>
  <conditionalFormatting sqref="L20:L64">
    <cfRule type="cellIs" dxfId="356" priority="357" operator="greaterThan">
      <formula>$M$6</formula>
    </cfRule>
  </conditionalFormatting>
  <conditionalFormatting sqref="L20:L64">
    <cfRule type="cellIs" dxfId="355" priority="356" operator="greaterThan">
      <formula>$M$6</formula>
    </cfRule>
  </conditionalFormatting>
  <conditionalFormatting sqref="L20:L64">
    <cfRule type="cellIs" dxfId="354" priority="355" operator="greaterThan">
      <formula>$M$6</formula>
    </cfRule>
  </conditionalFormatting>
  <conditionalFormatting sqref="L20:L64">
    <cfRule type="cellIs" dxfId="353" priority="354" operator="greaterThan">
      <formula>$M$6</formula>
    </cfRule>
  </conditionalFormatting>
  <conditionalFormatting sqref="L20:L64">
    <cfRule type="cellIs" dxfId="352" priority="353" operator="greaterThan">
      <formula>$M$6</formula>
    </cfRule>
  </conditionalFormatting>
  <conditionalFormatting sqref="L20:L64">
    <cfRule type="cellIs" dxfId="351" priority="352" operator="greaterThan">
      <formula>$M$6</formula>
    </cfRule>
  </conditionalFormatting>
  <conditionalFormatting sqref="L20:L64">
    <cfRule type="cellIs" dxfId="350" priority="351" operator="greaterThan">
      <formula>$M$6</formula>
    </cfRule>
  </conditionalFormatting>
  <conditionalFormatting sqref="L20:L64">
    <cfRule type="cellIs" dxfId="349" priority="350" operator="greaterThan">
      <formula>$M$6</formula>
    </cfRule>
  </conditionalFormatting>
  <conditionalFormatting sqref="L20:L64">
    <cfRule type="cellIs" dxfId="348" priority="349" operator="greaterThan">
      <formula>$M$6</formula>
    </cfRule>
  </conditionalFormatting>
  <conditionalFormatting sqref="L20:L64">
    <cfRule type="cellIs" dxfId="347" priority="348" operator="greaterThan">
      <formula>$M$6</formula>
    </cfRule>
  </conditionalFormatting>
  <conditionalFormatting sqref="L20:L64">
    <cfRule type="cellIs" dxfId="346" priority="347" operator="greaterThan">
      <formula>$M$6</formula>
    </cfRule>
  </conditionalFormatting>
  <conditionalFormatting sqref="L20:L64">
    <cfRule type="cellIs" dxfId="345" priority="346" operator="greaterThan">
      <formula>$M$6</formula>
    </cfRule>
  </conditionalFormatting>
  <conditionalFormatting sqref="L20:L64">
    <cfRule type="cellIs" dxfId="344" priority="345" operator="greaterThan">
      <formula>$M$6</formula>
    </cfRule>
  </conditionalFormatting>
  <conditionalFormatting sqref="L20:L64">
    <cfRule type="cellIs" dxfId="343" priority="344" operator="greaterThan">
      <formula>$M$6</formula>
    </cfRule>
  </conditionalFormatting>
  <conditionalFormatting sqref="L20:L64">
    <cfRule type="cellIs" dxfId="342" priority="343" operator="greaterThan">
      <formula>$M$6</formula>
    </cfRule>
  </conditionalFormatting>
  <conditionalFormatting sqref="L20:L64">
    <cfRule type="cellIs" dxfId="341" priority="342" operator="greaterThan">
      <formula>$M$6</formula>
    </cfRule>
  </conditionalFormatting>
  <conditionalFormatting sqref="L20:L64">
    <cfRule type="cellIs" dxfId="340" priority="341" operator="greaterThan">
      <formula>$M$6</formula>
    </cfRule>
  </conditionalFormatting>
  <conditionalFormatting sqref="L20:L64">
    <cfRule type="cellIs" dxfId="339" priority="340" operator="greaterThan">
      <formula>$M$6</formula>
    </cfRule>
  </conditionalFormatting>
  <conditionalFormatting sqref="L20:L64">
    <cfRule type="cellIs" dxfId="338" priority="339" operator="greaterThan">
      <formula>$M$6</formula>
    </cfRule>
  </conditionalFormatting>
  <conditionalFormatting sqref="L20:L64">
    <cfRule type="cellIs" dxfId="337" priority="338" operator="greaterThan">
      <formula>$M$6</formula>
    </cfRule>
  </conditionalFormatting>
  <conditionalFormatting sqref="L20:L64">
    <cfRule type="cellIs" dxfId="336" priority="337" operator="greaterThan">
      <formula>$M$6</formula>
    </cfRule>
  </conditionalFormatting>
  <conditionalFormatting sqref="L20:L64">
    <cfRule type="cellIs" dxfId="335" priority="336" operator="greaterThan">
      <formula>$M$6</formula>
    </cfRule>
  </conditionalFormatting>
  <conditionalFormatting sqref="T26">
    <cfRule type="expression" dxfId="334" priority="335">
      <formula>SEARCH("P&amp;P",$E26)</formula>
    </cfRule>
  </conditionalFormatting>
  <conditionalFormatting sqref="T25">
    <cfRule type="expression" dxfId="333" priority="334">
      <formula>SEARCH("P&amp;P",$E25)</formula>
    </cfRule>
  </conditionalFormatting>
  <conditionalFormatting sqref="L26:L27">
    <cfRule type="cellIs" dxfId="332" priority="333" operator="greaterThan">
      <formula>$M$6</formula>
    </cfRule>
  </conditionalFormatting>
  <conditionalFormatting sqref="L26:L27">
    <cfRule type="cellIs" dxfId="331" priority="332" operator="greaterThan">
      <formula>$M$6</formula>
    </cfRule>
  </conditionalFormatting>
  <conditionalFormatting sqref="L26:L27">
    <cfRule type="cellIs" dxfId="330" priority="331" operator="greaterThan">
      <formula>$M$6</formula>
    </cfRule>
  </conditionalFormatting>
  <conditionalFormatting sqref="L26:L27">
    <cfRule type="cellIs" dxfId="329" priority="330" operator="greaterThan">
      <formula>$M$6</formula>
    </cfRule>
  </conditionalFormatting>
  <conditionalFormatting sqref="L26:L27">
    <cfRule type="cellIs" dxfId="328" priority="329" operator="greaterThan">
      <formula>$M$6</formula>
    </cfRule>
  </conditionalFormatting>
  <conditionalFormatting sqref="L26:L27">
    <cfRule type="cellIs" dxfId="327" priority="328" operator="greaterThan">
      <formula>$M$6</formula>
    </cfRule>
  </conditionalFormatting>
  <conditionalFormatting sqref="L26:L27">
    <cfRule type="cellIs" dxfId="326" priority="327" operator="greaterThan">
      <formula>$M$6</formula>
    </cfRule>
  </conditionalFormatting>
  <conditionalFormatting sqref="L26:L27">
    <cfRule type="cellIs" dxfId="325" priority="326" operator="greaterThan">
      <formula>$M$6</formula>
    </cfRule>
  </conditionalFormatting>
  <conditionalFormatting sqref="L26:L27">
    <cfRule type="cellIs" dxfId="324" priority="325" operator="greaterThan">
      <formula>$M$6</formula>
    </cfRule>
  </conditionalFormatting>
  <conditionalFormatting sqref="L26:L27">
    <cfRule type="cellIs" dxfId="323" priority="324" operator="greaterThan">
      <formula>$M$6</formula>
    </cfRule>
  </conditionalFormatting>
  <conditionalFormatting sqref="L26:L27">
    <cfRule type="cellIs" dxfId="322" priority="323" operator="greaterThan">
      <formula>$M$6</formula>
    </cfRule>
  </conditionalFormatting>
  <conditionalFormatting sqref="L26:L27">
    <cfRule type="cellIs" dxfId="321" priority="322" operator="greaterThan">
      <formula>$M$6</formula>
    </cfRule>
  </conditionalFormatting>
  <conditionalFormatting sqref="L26:L27">
    <cfRule type="cellIs" dxfId="320" priority="321" operator="greaterThan">
      <formula>$M$6</formula>
    </cfRule>
  </conditionalFormatting>
  <conditionalFormatting sqref="L26:L27">
    <cfRule type="cellIs" dxfId="319" priority="320" operator="greaterThan">
      <formula>$M$6</formula>
    </cfRule>
  </conditionalFormatting>
  <conditionalFormatting sqref="L26:L27">
    <cfRule type="cellIs" dxfId="318" priority="319" operator="greaterThan">
      <formula>$M$6</formula>
    </cfRule>
  </conditionalFormatting>
  <conditionalFormatting sqref="L26:L27">
    <cfRule type="cellIs" dxfId="317" priority="318" operator="greaterThan">
      <formula>$M$6</formula>
    </cfRule>
  </conditionalFormatting>
  <conditionalFormatting sqref="L26:L27">
    <cfRule type="cellIs" dxfId="316" priority="317" operator="greaterThan">
      <formula>$M$6</formula>
    </cfRule>
  </conditionalFormatting>
  <conditionalFormatting sqref="L26:L27">
    <cfRule type="cellIs" dxfId="315" priority="316" operator="greaterThan">
      <formula>$M$6</formula>
    </cfRule>
  </conditionalFormatting>
  <conditionalFormatting sqref="L26:L27">
    <cfRule type="cellIs" dxfId="314" priority="315" operator="greaterThan">
      <formula>$M$6</formula>
    </cfRule>
  </conditionalFormatting>
  <conditionalFormatting sqref="L26:L27">
    <cfRule type="cellIs" dxfId="313" priority="314" operator="greaterThan">
      <formula>$M$6</formula>
    </cfRule>
  </conditionalFormatting>
  <conditionalFormatting sqref="L26:L27">
    <cfRule type="cellIs" dxfId="312" priority="313" operator="greaterThan">
      <formula>$M$6</formula>
    </cfRule>
  </conditionalFormatting>
  <conditionalFormatting sqref="L26:L27">
    <cfRule type="cellIs" dxfId="311" priority="312" operator="greaterThan">
      <formula>$M$6</formula>
    </cfRule>
  </conditionalFormatting>
  <conditionalFormatting sqref="L26:L27">
    <cfRule type="cellIs" dxfId="310" priority="311" operator="greaterThan">
      <formula>$M$6</formula>
    </cfRule>
  </conditionalFormatting>
  <conditionalFormatting sqref="L26:L27">
    <cfRule type="cellIs" dxfId="309" priority="310" operator="greaterThan">
      <formula>$M$6</formula>
    </cfRule>
  </conditionalFormatting>
  <conditionalFormatting sqref="L26:L27">
    <cfRule type="cellIs" dxfId="308" priority="309" operator="greaterThan">
      <formula>$M$6</formula>
    </cfRule>
  </conditionalFormatting>
  <conditionalFormatting sqref="L26:L27">
    <cfRule type="cellIs" dxfId="307" priority="308" operator="greaterThan">
      <formula>$M$6</formula>
    </cfRule>
  </conditionalFormatting>
  <conditionalFormatting sqref="L26:L27">
    <cfRule type="cellIs" dxfId="306" priority="307" operator="greaterThan">
      <formula>$M$6</formula>
    </cfRule>
  </conditionalFormatting>
  <conditionalFormatting sqref="L26:L27">
    <cfRule type="cellIs" dxfId="305" priority="306" operator="greaterThan">
      <formula>$M$6</formula>
    </cfRule>
  </conditionalFormatting>
  <conditionalFormatting sqref="L26:L27">
    <cfRule type="cellIs" dxfId="304" priority="305" operator="greaterThan">
      <formula>$M$6</formula>
    </cfRule>
  </conditionalFormatting>
  <conditionalFormatting sqref="L26:L27">
    <cfRule type="cellIs" dxfId="303" priority="304" operator="greaterThan">
      <formula>$M$6</formula>
    </cfRule>
  </conditionalFormatting>
  <conditionalFormatting sqref="L26:L27">
    <cfRule type="cellIs" dxfId="302" priority="303" operator="greaterThan">
      <formula>$M$6</formula>
    </cfRule>
  </conditionalFormatting>
  <conditionalFormatting sqref="L26:L27">
    <cfRule type="cellIs" dxfId="301" priority="302" operator="greaterThan">
      <formula>$M$6</formula>
    </cfRule>
  </conditionalFormatting>
  <conditionalFormatting sqref="L26:L27">
    <cfRule type="cellIs" dxfId="300" priority="301" operator="greaterThan">
      <formula>$M$6</formula>
    </cfRule>
  </conditionalFormatting>
  <conditionalFormatting sqref="L26:L27">
    <cfRule type="cellIs" dxfId="299" priority="300" operator="greaterThan">
      <formula>$M$6</formula>
    </cfRule>
  </conditionalFormatting>
  <conditionalFormatting sqref="L26:L27">
    <cfRule type="cellIs" dxfId="298" priority="299" operator="greaterThan">
      <formula>$M$6</formula>
    </cfRule>
  </conditionalFormatting>
  <conditionalFormatting sqref="L26:L27">
    <cfRule type="cellIs" dxfId="297" priority="298" operator="greaterThan">
      <formula>$M$6</formula>
    </cfRule>
  </conditionalFormatting>
  <conditionalFormatting sqref="L26:L27">
    <cfRule type="cellIs" dxfId="296" priority="297" operator="greaterThan">
      <formula>$M$6</formula>
    </cfRule>
  </conditionalFormatting>
  <conditionalFormatting sqref="L26:L27">
    <cfRule type="cellIs" dxfId="295" priority="296" operator="greaterThan">
      <formula>$M$6</formula>
    </cfRule>
  </conditionalFormatting>
  <conditionalFormatting sqref="L26:L27">
    <cfRule type="cellIs" dxfId="294" priority="295" operator="greaterThan">
      <formula>$M$6</formula>
    </cfRule>
  </conditionalFormatting>
  <conditionalFormatting sqref="L26:L27">
    <cfRule type="cellIs" dxfId="293" priority="294" operator="greaterThan">
      <formula>$M$6</formula>
    </cfRule>
  </conditionalFormatting>
  <conditionalFormatting sqref="L26:L27">
    <cfRule type="cellIs" dxfId="292" priority="293" operator="greaterThan">
      <formula>$M$6</formula>
    </cfRule>
  </conditionalFormatting>
  <conditionalFormatting sqref="L26:L27">
    <cfRule type="cellIs" dxfId="291" priority="292" operator="greaterThan">
      <formula>$M$6</formula>
    </cfRule>
  </conditionalFormatting>
  <conditionalFormatting sqref="L26:L27">
    <cfRule type="cellIs" dxfId="290" priority="291" operator="greaterThan">
      <formula>$M$6</formula>
    </cfRule>
  </conditionalFormatting>
  <conditionalFormatting sqref="L26:L27">
    <cfRule type="cellIs" dxfId="289" priority="290" operator="greaterThan">
      <formula>$M$6</formula>
    </cfRule>
  </conditionalFormatting>
  <conditionalFormatting sqref="L26:L27">
    <cfRule type="cellIs" dxfId="288" priority="289" operator="greaterThan">
      <formula>$M$6</formula>
    </cfRule>
  </conditionalFormatting>
  <conditionalFormatting sqref="L26:L27">
    <cfRule type="cellIs" dxfId="287" priority="288" operator="greaterThan">
      <formula>$M$6</formula>
    </cfRule>
  </conditionalFormatting>
  <conditionalFormatting sqref="L26:L27">
    <cfRule type="cellIs" dxfId="286" priority="287" operator="greaterThan">
      <formula>$M$6</formula>
    </cfRule>
  </conditionalFormatting>
  <conditionalFormatting sqref="L26:L27">
    <cfRule type="cellIs" dxfId="285" priority="286" operator="greaterThan">
      <formula>$M$6</formula>
    </cfRule>
  </conditionalFormatting>
  <conditionalFormatting sqref="L26:L27">
    <cfRule type="cellIs" dxfId="284" priority="285" operator="greaterThan">
      <formula>$M$6</formula>
    </cfRule>
  </conditionalFormatting>
  <conditionalFormatting sqref="L26:L27">
    <cfRule type="cellIs" dxfId="283" priority="284" operator="greaterThan">
      <formula>$M$6</formula>
    </cfRule>
  </conditionalFormatting>
  <conditionalFormatting sqref="L26:L27">
    <cfRule type="cellIs" dxfId="282" priority="283" operator="greaterThan">
      <formula>$M$6</formula>
    </cfRule>
  </conditionalFormatting>
  <conditionalFormatting sqref="L26:L27">
    <cfRule type="cellIs" dxfId="281" priority="282" operator="greaterThan">
      <formula>$M$6</formula>
    </cfRule>
  </conditionalFormatting>
  <conditionalFormatting sqref="L26:L27">
    <cfRule type="cellIs" dxfId="280" priority="281" operator="greaterThan">
      <formula>$M$6</formula>
    </cfRule>
  </conditionalFormatting>
  <conditionalFormatting sqref="L26:L27">
    <cfRule type="cellIs" dxfId="279" priority="280" operator="greaterThan">
      <formula>$M$6</formula>
    </cfRule>
  </conditionalFormatting>
  <conditionalFormatting sqref="L26:L27">
    <cfRule type="cellIs" dxfId="278" priority="279" operator="greaterThan">
      <formula>$M$6</formula>
    </cfRule>
  </conditionalFormatting>
  <conditionalFormatting sqref="L26:L27">
    <cfRule type="cellIs" dxfId="277" priority="278" operator="greaterThan">
      <formula>$M$6</formula>
    </cfRule>
  </conditionalFormatting>
  <conditionalFormatting sqref="L26:L27">
    <cfRule type="cellIs" dxfId="276" priority="277" operator="greaterThan">
      <formula>$M$6</formula>
    </cfRule>
  </conditionalFormatting>
  <conditionalFormatting sqref="L26:L27">
    <cfRule type="cellIs" dxfId="275" priority="276" operator="greaterThan">
      <formula>$M$6</formula>
    </cfRule>
  </conditionalFormatting>
  <conditionalFormatting sqref="L26:L27">
    <cfRule type="cellIs" dxfId="274" priority="275" operator="greaterThan">
      <formula>$M$6</formula>
    </cfRule>
  </conditionalFormatting>
  <conditionalFormatting sqref="L26:L27">
    <cfRule type="cellIs" dxfId="273" priority="274" operator="greaterThan">
      <formula>$M$6</formula>
    </cfRule>
  </conditionalFormatting>
  <conditionalFormatting sqref="L26:L27">
    <cfRule type="cellIs" dxfId="272" priority="273" operator="greaterThan">
      <formula>$M$6</formula>
    </cfRule>
  </conditionalFormatting>
  <conditionalFormatting sqref="L26:L27">
    <cfRule type="cellIs" dxfId="271" priority="272" operator="greaterThan">
      <formula>$M$6</formula>
    </cfRule>
  </conditionalFormatting>
  <conditionalFormatting sqref="L26:L27">
    <cfRule type="cellIs" dxfId="270" priority="271" operator="greaterThan">
      <formula>$M$6</formula>
    </cfRule>
  </conditionalFormatting>
  <conditionalFormatting sqref="L28:L51">
    <cfRule type="cellIs" dxfId="269" priority="270" operator="greaterThan">
      <formula>$M$6</formula>
    </cfRule>
  </conditionalFormatting>
  <conditionalFormatting sqref="L28:L51">
    <cfRule type="cellIs" dxfId="268" priority="269" operator="greaterThan">
      <formula>$M$6</formula>
    </cfRule>
  </conditionalFormatting>
  <conditionalFormatting sqref="L28:L51">
    <cfRule type="cellIs" dxfId="267" priority="268" operator="greaterThan">
      <formula>$M$6</formula>
    </cfRule>
  </conditionalFormatting>
  <conditionalFormatting sqref="L28:L51">
    <cfRule type="cellIs" dxfId="266" priority="267" operator="greaterThan">
      <formula>$M$6</formula>
    </cfRule>
  </conditionalFormatting>
  <conditionalFormatting sqref="L28:L51">
    <cfRule type="cellIs" dxfId="265" priority="266" operator="greaterThan">
      <formula>$M$6</formula>
    </cfRule>
  </conditionalFormatting>
  <conditionalFormatting sqref="L28:L51">
    <cfRule type="cellIs" dxfId="264" priority="265" operator="greaterThan">
      <formula>$M$6</formula>
    </cfRule>
  </conditionalFormatting>
  <conditionalFormatting sqref="L28:L51">
    <cfRule type="cellIs" dxfId="263" priority="264" operator="greaterThan">
      <formula>$M$6</formula>
    </cfRule>
  </conditionalFormatting>
  <conditionalFormatting sqref="L28:L51">
    <cfRule type="cellIs" dxfId="262" priority="263" operator="greaterThan">
      <formula>$M$6</formula>
    </cfRule>
  </conditionalFormatting>
  <conditionalFormatting sqref="L28:L51">
    <cfRule type="cellIs" dxfId="261" priority="262" operator="greaterThan">
      <formula>$M$6</formula>
    </cfRule>
  </conditionalFormatting>
  <conditionalFormatting sqref="L28:L51">
    <cfRule type="cellIs" dxfId="260" priority="261" operator="greaterThan">
      <formula>$M$6</formula>
    </cfRule>
  </conditionalFormatting>
  <conditionalFormatting sqref="L28:L51">
    <cfRule type="cellIs" dxfId="259" priority="260" operator="greaterThan">
      <formula>$M$6</formula>
    </cfRule>
  </conditionalFormatting>
  <conditionalFormatting sqref="L28:L51">
    <cfRule type="cellIs" dxfId="258" priority="259" operator="greaterThan">
      <formula>$M$6</formula>
    </cfRule>
  </conditionalFormatting>
  <conditionalFormatting sqref="L28:L51">
    <cfRule type="cellIs" dxfId="257" priority="258" operator="greaterThan">
      <formula>$M$6</formula>
    </cfRule>
  </conditionalFormatting>
  <conditionalFormatting sqref="L28:L51">
    <cfRule type="cellIs" dxfId="256" priority="257" operator="greaterThan">
      <formula>$M$6</formula>
    </cfRule>
  </conditionalFormatting>
  <conditionalFormatting sqref="L28:L51">
    <cfRule type="cellIs" dxfId="255" priority="256" operator="greaterThan">
      <formula>$M$6</formula>
    </cfRule>
  </conditionalFormatting>
  <conditionalFormatting sqref="L28:L51">
    <cfRule type="cellIs" dxfId="254" priority="255" operator="greaterThan">
      <formula>$M$6</formula>
    </cfRule>
  </conditionalFormatting>
  <conditionalFormatting sqref="L28:L51">
    <cfRule type="cellIs" dxfId="253" priority="254" operator="greaterThan">
      <formula>$M$6</formula>
    </cfRule>
  </conditionalFormatting>
  <conditionalFormatting sqref="L28:L51">
    <cfRule type="cellIs" dxfId="252" priority="253" operator="greaterThan">
      <formula>$M$6</formula>
    </cfRule>
  </conditionalFormatting>
  <conditionalFormatting sqref="L28:L51">
    <cfRule type="cellIs" dxfId="251" priority="252" operator="greaterThan">
      <formula>$M$6</formula>
    </cfRule>
  </conditionalFormatting>
  <conditionalFormatting sqref="L28:L51">
    <cfRule type="cellIs" dxfId="250" priority="251" operator="greaterThan">
      <formula>$M$6</formula>
    </cfRule>
  </conditionalFormatting>
  <conditionalFormatting sqref="L28:L51">
    <cfRule type="cellIs" dxfId="249" priority="250" operator="greaterThan">
      <formula>$M$6</formula>
    </cfRule>
  </conditionalFormatting>
  <conditionalFormatting sqref="L28:L51">
    <cfRule type="cellIs" dxfId="248" priority="249" operator="greaterThan">
      <formula>$M$6</formula>
    </cfRule>
  </conditionalFormatting>
  <conditionalFormatting sqref="L28:L51">
    <cfRule type="cellIs" dxfId="247" priority="248" operator="greaterThan">
      <formula>$M$6</formula>
    </cfRule>
  </conditionalFormatting>
  <conditionalFormatting sqref="L28:L51">
    <cfRule type="cellIs" dxfId="246" priority="247" operator="greaterThan">
      <formula>$M$6</formula>
    </cfRule>
  </conditionalFormatting>
  <conditionalFormatting sqref="L28:L51">
    <cfRule type="cellIs" dxfId="245" priority="246" operator="greaterThan">
      <formula>$M$6</formula>
    </cfRule>
  </conditionalFormatting>
  <conditionalFormatting sqref="L28:L51">
    <cfRule type="cellIs" dxfId="244" priority="245" operator="greaterThan">
      <formula>$M$6</formula>
    </cfRule>
  </conditionalFormatting>
  <conditionalFormatting sqref="L28:L51">
    <cfRule type="cellIs" dxfId="243" priority="244" operator="greaterThan">
      <formula>$M$6</formula>
    </cfRule>
  </conditionalFormatting>
  <conditionalFormatting sqref="L28:L51">
    <cfRule type="cellIs" dxfId="242" priority="243" operator="greaterThan">
      <formula>$M$6</formula>
    </cfRule>
  </conditionalFormatting>
  <conditionalFormatting sqref="L28:L51">
    <cfRule type="cellIs" dxfId="241" priority="242" operator="greaterThan">
      <formula>$M$6</formula>
    </cfRule>
  </conditionalFormatting>
  <conditionalFormatting sqref="L28:L51">
    <cfRule type="cellIs" dxfId="240" priority="241" operator="greaterThan">
      <formula>$M$6</formula>
    </cfRule>
  </conditionalFormatting>
  <conditionalFormatting sqref="L28:L51">
    <cfRule type="cellIs" dxfId="239" priority="240" operator="greaterThan">
      <formula>$M$6</formula>
    </cfRule>
  </conditionalFormatting>
  <conditionalFormatting sqref="L28:L51">
    <cfRule type="cellIs" dxfId="238" priority="239" operator="greaterThan">
      <formula>$M$6</formula>
    </cfRule>
  </conditionalFormatting>
  <conditionalFormatting sqref="L28:L51">
    <cfRule type="cellIs" dxfId="237" priority="238" operator="greaterThan">
      <formula>$M$6</formula>
    </cfRule>
  </conditionalFormatting>
  <conditionalFormatting sqref="L28:L51">
    <cfRule type="cellIs" dxfId="236" priority="237" operator="greaterThan">
      <formula>$M$6</formula>
    </cfRule>
  </conditionalFormatting>
  <conditionalFormatting sqref="L28:L51">
    <cfRule type="cellIs" dxfId="235" priority="236" operator="greaterThan">
      <formula>$M$6</formula>
    </cfRule>
  </conditionalFormatting>
  <conditionalFormatting sqref="L28:L51">
    <cfRule type="cellIs" dxfId="234" priority="235" operator="greaterThan">
      <formula>$M$6</formula>
    </cfRule>
  </conditionalFormatting>
  <conditionalFormatting sqref="L28:L51">
    <cfRule type="cellIs" dxfId="233" priority="234" operator="greaterThan">
      <formula>$M$6</formula>
    </cfRule>
  </conditionalFormatting>
  <conditionalFormatting sqref="L28:L51">
    <cfRule type="cellIs" dxfId="232" priority="233" operator="greaterThan">
      <formula>$M$6</formula>
    </cfRule>
  </conditionalFormatting>
  <conditionalFormatting sqref="L28:L51">
    <cfRule type="cellIs" dxfId="231" priority="232" operator="greaterThan">
      <formula>$M$6</formula>
    </cfRule>
  </conditionalFormatting>
  <conditionalFormatting sqref="L28:L51">
    <cfRule type="cellIs" dxfId="230" priority="231" operator="greaterThan">
      <formula>$M$6</formula>
    </cfRule>
  </conditionalFormatting>
  <conditionalFormatting sqref="L28:L51">
    <cfRule type="cellIs" dxfId="229" priority="230" operator="greaterThan">
      <formula>$M$6</formula>
    </cfRule>
  </conditionalFormatting>
  <conditionalFormatting sqref="L28:L51">
    <cfRule type="cellIs" dxfId="228" priority="229" operator="greaterThan">
      <formula>$M$6</formula>
    </cfRule>
  </conditionalFormatting>
  <conditionalFormatting sqref="L28:L51">
    <cfRule type="cellIs" dxfId="227" priority="228" operator="greaterThan">
      <formula>$M$6</formula>
    </cfRule>
  </conditionalFormatting>
  <conditionalFormatting sqref="L28:L51">
    <cfRule type="cellIs" dxfId="226" priority="227" operator="greaterThan">
      <formula>$M$6</formula>
    </cfRule>
  </conditionalFormatting>
  <conditionalFormatting sqref="L28:L51">
    <cfRule type="cellIs" dxfId="225" priority="226" operator="greaterThan">
      <formula>$M$6</formula>
    </cfRule>
  </conditionalFormatting>
  <conditionalFormatting sqref="L28:L51">
    <cfRule type="cellIs" dxfId="224" priority="225" operator="greaterThan">
      <formula>$M$6</formula>
    </cfRule>
  </conditionalFormatting>
  <conditionalFormatting sqref="L28:L51">
    <cfRule type="cellIs" dxfId="223" priority="224" operator="greaterThan">
      <formula>$M$6</formula>
    </cfRule>
  </conditionalFormatting>
  <conditionalFormatting sqref="L28:L51">
    <cfRule type="cellIs" dxfId="222" priority="223" operator="greaterThan">
      <formula>$M$6</formula>
    </cfRule>
  </conditionalFormatting>
  <conditionalFormatting sqref="L28:L51">
    <cfRule type="cellIs" dxfId="221" priority="222" operator="greaterThan">
      <formula>$M$6</formula>
    </cfRule>
  </conditionalFormatting>
  <conditionalFormatting sqref="L28:L51">
    <cfRule type="cellIs" dxfId="220" priority="221" operator="greaterThan">
      <formula>$M$6</formula>
    </cfRule>
  </conditionalFormatting>
  <conditionalFormatting sqref="L28:L51">
    <cfRule type="cellIs" dxfId="219" priority="220" operator="greaterThan">
      <formula>$M$6</formula>
    </cfRule>
  </conditionalFormatting>
  <conditionalFormatting sqref="L28:L51">
    <cfRule type="cellIs" dxfId="218" priority="219" operator="greaterThan">
      <formula>$M$6</formula>
    </cfRule>
  </conditionalFormatting>
  <conditionalFormatting sqref="L28:L51">
    <cfRule type="cellIs" dxfId="217" priority="218" operator="greaterThan">
      <formula>$M$6</formula>
    </cfRule>
  </conditionalFormatting>
  <conditionalFormatting sqref="L28:L51">
    <cfRule type="cellIs" dxfId="216" priority="217" operator="greaterThan">
      <formula>$M$6</formula>
    </cfRule>
  </conditionalFormatting>
  <conditionalFormatting sqref="L28:L51">
    <cfRule type="cellIs" dxfId="215" priority="216" operator="greaterThan">
      <formula>$M$6</formula>
    </cfRule>
  </conditionalFormatting>
  <conditionalFormatting sqref="L28:L51">
    <cfRule type="cellIs" dxfId="214" priority="215" operator="greaterThan">
      <formula>$M$6</formula>
    </cfRule>
  </conditionalFormatting>
  <conditionalFormatting sqref="L28:L51">
    <cfRule type="cellIs" dxfId="213" priority="214" operator="greaterThan">
      <formula>$M$6</formula>
    </cfRule>
  </conditionalFormatting>
  <conditionalFormatting sqref="L28:L51">
    <cfRule type="cellIs" dxfId="212" priority="213" operator="greaterThan">
      <formula>$M$6</formula>
    </cfRule>
  </conditionalFormatting>
  <conditionalFormatting sqref="L28:L51">
    <cfRule type="cellIs" dxfId="211" priority="212" operator="greaterThan">
      <formula>$M$6</formula>
    </cfRule>
  </conditionalFormatting>
  <conditionalFormatting sqref="L28:L51">
    <cfRule type="cellIs" dxfId="210" priority="211" operator="greaterThan">
      <formula>$M$6</formula>
    </cfRule>
  </conditionalFormatting>
  <conditionalFormatting sqref="L28:L51">
    <cfRule type="cellIs" dxfId="209" priority="210" operator="greaterThan">
      <formula>$M$6</formula>
    </cfRule>
  </conditionalFormatting>
  <conditionalFormatting sqref="L28:L51">
    <cfRule type="cellIs" dxfId="208" priority="209" operator="greaterThan">
      <formula>$M$6</formula>
    </cfRule>
  </conditionalFormatting>
  <conditionalFormatting sqref="L28:L51">
    <cfRule type="cellIs" dxfId="207" priority="208" operator="greaterThan">
      <formula>$M$6</formula>
    </cfRule>
  </conditionalFormatting>
  <conditionalFormatting sqref="L27">
    <cfRule type="cellIs" dxfId="206" priority="207" operator="greaterThan">
      <formula>$M$6</formula>
    </cfRule>
  </conditionalFormatting>
  <conditionalFormatting sqref="U48:U49">
    <cfRule type="expression" dxfId="205" priority="206">
      <formula>SEARCH("P&amp;P",$E48)</formula>
    </cfRule>
  </conditionalFormatting>
  <conditionalFormatting sqref="L52:L53">
    <cfRule type="cellIs" dxfId="204" priority="205" operator="greaterThan">
      <formula>$M$6</formula>
    </cfRule>
  </conditionalFormatting>
  <conditionalFormatting sqref="L52:L53">
    <cfRule type="cellIs" dxfId="203" priority="204" operator="greaterThan">
      <formula>$M$6</formula>
    </cfRule>
  </conditionalFormatting>
  <conditionalFormatting sqref="L52:L53">
    <cfRule type="cellIs" dxfId="202" priority="203" operator="greaterThan">
      <formula>$M$6</formula>
    </cfRule>
  </conditionalFormatting>
  <conditionalFormatting sqref="L52:L53">
    <cfRule type="cellIs" dxfId="201" priority="202" operator="greaterThan">
      <formula>$M$6</formula>
    </cfRule>
  </conditionalFormatting>
  <conditionalFormatting sqref="L52:L53">
    <cfRule type="cellIs" dxfId="200" priority="201" operator="greaterThan">
      <formula>$M$6</formula>
    </cfRule>
  </conditionalFormatting>
  <conditionalFormatting sqref="L52:L53">
    <cfRule type="cellIs" dxfId="199" priority="200" operator="greaterThan">
      <formula>$M$6</formula>
    </cfRule>
  </conditionalFormatting>
  <conditionalFormatting sqref="L52:L53">
    <cfRule type="cellIs" dxfId="198" priority="199" operator="greaterThan">
      <formula>$M$6</formula>
    </cfRule>
  </conditionalFormatting>
  <conditionalFormatting sqref="L52:L53">
    <cfRule type="cellIs" dxfId="197" priority="198" operator="greaterThan">
      <formula>$M$6</formula>
    </cfRule>
  </conditionalFormatting>
  <conditionalFormatting sqref="L52:L53">
    <cfRule type="cellIs" dxfId="196" priority="197" operator="greaterThan">
      <formula>$M$6</formula>
    </cfRule>
  </conditionalFormatting>
  <conditionalFormatting sqref="L52:L53">
    <cfRule type="cellIs" dxfId="195" priority="196" operator="greaterThan">
      <formula>$M$6</formula>
    </cfRule>
  </conditionalFormatting>
  <conditionalFormatting sqref="L52:L53">
    <cfRule type="cellIs" dxfId="194" priority="195" operator="greaterThan">
      <formula>$M$6</formula>
    </cfRule>
  </conditionalFormatting>
  <conditionalFormatting sqref="L52:L53">
    <cfRule type="cellIs" dxfId="193" priority="194" operator="greaterThan">
      <formula>$M$6</formula>
    </cfRule>
  </conditionalFormatting>
  <conditionalFormatting sqref="L52:L53">
    <cfRule type="cellIs" dxfId="192" priority="193" operator="greaterThan">
      <formula>$M$6</formula>
    </cfRule>
  </conditionalFormatting>
  <conditionalFormatting sqref="L52:L53">
    <cfRule type="cellIs" dxfId="191" priority="192" operator="greaterThan">
      <formula>$M$6</formula>
    </cfRule>
  </conditionalFormatting>
  <conditionalFormatting sqref="L52:L53">
    <cfRule type="cellIs" dxfId="190" priority="191" operator="greaterThan">
      <formula>$M$6</formula>
    </cfRule>
  </conditionalFormatting>
  <conditionalFormatting sqref="L52:L53">
    <cfRule type="cellIs" dxfId="189" priority="190" operator="greaterThan">
      <formula>$M$6</formula>
    </cfRule>
  </conditionalFormatting>
  <conditionalFormatting sqref="L52:L53">
    <cfRule type="cellIs" dxfId="188" priority="189" operator="greaterThan">
      <formula>$M$6</formula>
    </cfRule>
  </conditionalFormatting>
  <conditionalFormatting sqref="L52:L53">
    <cfRule type="cellIs" dxfId="187" priority="188" operator="greaterThan">
      <formula>$M$6</formula>
    </cfRule>
  </conditionalFormatting>
  <conditionalFormatting sqref="L52:L53">
    <cfRule type="cellIs" dxfId="186" priority="187" operator="greaterThan">
      <formula>$M$6</formula>
    </cfRule>
  </conditionalFormatting>
  <conditionalFormatting sqref="L52:L53">
    <cfRule type="cellIs" dxfId="185" priority="186" operator="greaterThan">
      <formula>$M$6</formula>
    </cfRule>
  </conditionalFormatting>
  <conditionalFormatting sqref="L52:L53">
    <cfRule type="cellIs" dxfId="184" priority="185" operator="greaterThan">
      <formula>$M$6</formula>
    </cfRule>
  </conditionalFormatting>
  <conditionalFormatting sqref="L52:L53">
    <cfRule type="cellIs" dxfId="183" priority="184" operator="greaterThan">
      <formula>$M$6</formula>
    </cfRule>
  </conditionalFormatting>
  <conditionalFormatting sqref="L52:L53">
    <cfRule type="cellIs" dxfId="182" priority="183" operator="greaterThan">
      <formula>$M$6</formula>
    </cfRule>
  </conditionalFormatting>
  <conditionalFormatting sqref="L52:L53">
    <cfRule type="cellIs" dxfId="181" priority="182" operator="greaterThan">
      <formula>$M$6</formula>
    </cfRule>
  </conditionalFormatting>
  <conditionalFormatting sqref="L52:L53">
    <cfRule type="cellIs" dxfId="180" priority="181" operator="greaterThan">
      <formula>$M$6</formula>
    </cfRule>
  </conditionalFormatting>
  <conditionalFormatting sqref="L52:L53">
    <cfRule type="cellIs" dxfId="179" priority="180" operator="greaterThan">
      <formula>$M$6</formula>
    </cfRule>
  </conditionalFormatting>
  <conditionalFormatting sqref="L52:L53">
    <cfRule type="cellIs" dxfId="178" priority="179" operator="greaterThan">
      <formula>$M$6</formula>
    </cfRule>
  </conditionalFormatting>
  <conditionalFormatting sqref="L52:L53">
    <cfRule type="cellIs" dxfId="177" priority="178" operator="greaterThan">
      <formula>$M$6</formula>
    </cfRule>
  </conditionalFormatting>
  <conditionalFormatting sqref="L52:L53">
    <cfRule type="cellIs" dxfId="176" priority="177" operator="greaterThan">
      <formula>$M$6</formula>
    </cfRule>
  </conditionalFormatting>
  <conditionalFormatting sqref="L52:L53">
    <cfRule type="cellIs" dxfId="175" priority="176" operator="greaterThan">
      <formula>$M$6</formula>
    </cfRule>
  </conditionalFormatting>
  <conditionalFormatting sqref="L52:L53">
    <cfRule type="cellIs" dxfId="174" priority="175" operator="greaterThan">
      <formula>$M$6</formula>
    </cfRule>
  </conditionalFormatting>
  <conditionalFormatting sqref="L52:L53">
    <cfRule type="cellIs" dxfId="173" priority="174" operator="greaterThan">
      <formula>$M$6</formula>
    </cfRule>
  </conditionalFormatting>
  <conditionalFormatting sqref="L52:L53">
    <cfRule type="cellIs" dxfId="172" priority="173" operator="greaterThan">
      <formula>$M$6</formula>
    </cfRule>
  </conditionalFormatting>
  <conditionalFormatting sqref="L52:L53">
    <cfRule type="cellIs" dxfId="171" priority="172" operator="greaterThan">
      <formula>$M$6</formula>
    </cfRule>
  </conditionalFormatting>
  <conditionalFormatting sqref="L52:L53">
    <cfRule type="cellIs" dxfId="170" priority="171" operator="greaterThan">
      <formula>$M$6</formula>
    </cfRule>
  </conditionalFormatting>
  <conditionalFormatting sqref="L52:L53">
    <cfRule type="cellIs" dxfId="169" priority="170" operator="greaterThan">
      <formula>$M$6</formula>
    </cfRule>
  </conditionalFormatting>
  <conditionalFormatting sqref="L52:L53">
    <cfRule type="cellIs" dxfId="168" priority="169" operator="greaterThan">
      <formula>$M$6</formula>
    </cfRule>
  </conditionalFormatting>
  <conditionalFormatting sqref="L52:L53">
    <cfRule type="cellIs" dxfId="167" priority="168" operator="greaterThan">
      <formula>$M$6</formula>
    </cfRule>
  </conditionalFormatting>
  <conditionalFormatting sqref="L52:L53">
    <cfRule type="cellIs" dxfId="166" priority="167" operator="greaterThan">
      <formula>$M$6</formula>
    </cfRule>
  </conditionalFormatting>
  <conditionalFormatting sqref="L52:L53">
    <cfRule type="cellIs" dxfId="165" priority="166" operator="greaterThan">
      <formula>$M$6</formula>
    </cfRule>
  </conditionalFormatting>
  <conditionalFormatting sqref="L52:L53">
    <cfRule type="cellIs" dxfId="164" priority="165" operator="greaterThan">
      <formula>$M$6</formula>
    </cfRule>
  </conditionalFormatting>
  <conditionalFormatting sqref="L52:L53">
    <cfRule type="cellIs" dxfId="163" priority="164" operator="greaterThan">
      <formula>$M$6</formula>
    </cfRule>
  </conditionalFormatting>
  <conditionalFormatting sqref="L52:L53">
    <cfRule type="cellIs" dxfId="162" priority="163" operator="greaterThan">
      <formula>$M$6</formula>
    </cfRule>
  </conditionalFormatting>
  <conditionalFormatting sqref="L52:L53">
    <cfRule type="cellIs" dxfId="161" priority="162" operator="greaterThan">
      <formula>$M$6</formula>
    </cfRule>
  </conditionalFormatting>
  <conditionalFormatting sqref="L52:L53">
    <cfRule type="cellIs" dxfId="160" priority="161" operator="greaterThan">
      <formula>$M$6</formula>
    </cfRule>
  </conditionalFormatting>
  <conditionalFormatting sqref="L52:L53">
    <cfRule type="cellIs" dxfId="159" priority="160" operator="greaterThan">
      <formula>$M$6</formula>
    </cfRule>
  </conditionalFormatting>
  <conditionalFormatting sqref="L52:L53">
    <cfRule type="cellIs" dxfId="158" priority="159" operator="greaterThan">
      <formula>$M$6</formula>
    </cfRule>
  </conditionalFormatting>
  <conditionalFormatting sqref="L52:L53">
    <cfRule type="cellIs" dxfId="157" priority="158" operator="greaterThan">
      <formula>$M$6</formula>
    </cfRule>
  </conditionalFormatting>
  <conditionalFormatting sqref="L52:L53">
    <cfRule type="cellIs" dxfId="156" priority="157" operator="greaterThan">
      <formula>$M$6</formula>
    </cfRule>
  </conditionalFormatting>
  <conditionalFormatting sqref="L52:L53">
    <cfRule type="cellIs" dxfId="155" priority="156" operator="greaterThan">
      <formula>$M$6</formula>
    </cfRule>
  </conditionalFormatting>
  <conditionalFormatting sqref="L52:L53">
    <cfRule type="cellIs" dxfId="154" priority="155" operator="greaterThan">
      <formula>$M$6</formula>
    </cfRule>
  </conditionalFormatting>
  <conditionalFormatting sqref="L52:L53">
    <cfRule type="cellIs" dxfId="153" priority="154" operator="greaterThan">
      <formula>$M$6</formula>
    </cfRule>
  </conditionalFormatting>
  <conditionalFormatting sqref="L52:L53">
    <cfRule type="cellIs" dxfId="152" priority="153" operator="greaterThan">
      <formula>$M$6</formula>
    </cfRule>
  </conditionalFormatting>
  <conditionalFormatting sqref="L52:L53">
    <cfRule type="cellIs" dxfId="151" priority="152" operator="greaterThan">
      <formula>$M$6</formula>
    </cfRule>
  </conditionalFormatting>
  <conditionalFormatting sqref="L52:L53">
    <cfRule type="cellIs" dxfId="150" priority="151" operator="greaterThan">
      <formula>$M$6</formula>
    </cfRule>
  </conditionalFormatting>
  <conditionalFormatting sqref="L52:L53">
    <cfRule type="cellIs" dxfId="149" priority="150" operator="greaterThan">
      <formula>$M$6</formula>
    </cfRule>
  </conditionalFormatting>
  <conditionalFormatting sqref="L52:L53">
    <cfRule type="cellIs" dxfId="148" priority="149" operator="greaterThan">
      <formula>$M$6</formula>
    </cfRule>
  </conditionalFormatting>
  <conditionalFormatting sqref="L52:L53">
    <cfRule type="cellIs" dxfId="147" priority="148" operator="greaterThan">
      <formula>$M$6</formula>
    </cfRule>
  </conditionalFormatting>
  <conditionalFormatting sqref="L52:L53">
    <cfRule type="cellIs" dxfId="146" priority="147" operator="greaterThan">
      <formula>$M$6</formula>
    </cfRule>
  </conditionalFormatting>
  <conditionalFormatting sqref="L52:L53">
    <cfRule type="cellIs" dxfId="145" priority="146" operator="greaterThan">
      <formula>$M$6</formula>
    </cfRule>
  </conditionalFormatting>
  <conditionalFormatting sqref="L52:L53">
    <cfRule type="cellIs" dxfId="144" priority="145" operator="greaterThan">
      <formula>$M$6</formula>
    </cfRule>
  </conditionalFormatting>
  <conditionalFormatting sqref="L52:L53">
    <cfRule type="cellIs" dxfId="143" priority="144" operator="greaterThan">
      <formula>$M$6</formula>
    </cfRule>
  </conditionalFormatting>
  <conditionalFormatting sqref="L52:L53">
    <cfRule type="cellIs" dxfId="142" priority="143" operator="greaterThan">
      <formula>$M$6</formula>
    </cfRule>
  </conditionalFormatting>
  <conditionalFormatting sqref="L54:L60">
    <cfRule type="cellIs" dxfId="141" priority="142" operator="greaterThan">
      <formula>$M$6</formula>
    </cfRule>
  </conditionalFormatting>
  <conditionalFormatting sqref="L54:L60">
    <cfRule type="cellIs" dxfId="140" priority="141" operator="greaterThan">
      <formula>$M$6</formula>
    </cfRule>
  </conditionalFormatting>
  <conditionalFormatting sqref="L54:L60">
    <cfRule type="cellIs" dxfId="139" priority="140" operator="greaterThan">
      <formula>$M$6</formula>
    </cfRule>
  </conditionalFormatting>
  <conditionalFormatting sqref="L54:L60">
    <cfRule type="cellIs" dxfId="138" priority="139" operator="greaterThan">
      <formula>$M$6</formula>
    </cfRule>
  </conditionalFormatting>
  <conditionalFormatting sqref="L54:L60">
    <cfRule type="cellIs" dxfId="137" priority="138" operator="greaterThan">
      <formula>$M$6</formula>
    </cfRule>
  </conditionalFormatting>
  <conditionalFormatting sqref="L54:L60">
    <cfRule type="cellIs" dxfId="136" priority="137" operator="greaterThan">
      <formula>$M$6</formula>
    </cfRule>
  </conditionalFormatting>
  <conditionalFormatting sqref="L54:L60">
    <cfRule type="cellIs" dxfId="135" priority="136" operator="greaterThan">
      <formula>$M$6</formula>
    </cfRule>
  </conditionalFormatting>
  <conditionalFormatting sqref="L54:L60">
    <cfRule type="cellIs" dxfId="134" priority="135" operator="greaterThan">
      <formula>$M$6</formula>
    </cfRule>
  </conditionalFormatting>
  <conditionalFormatting sqref="L54:L60">
    <cfRule type="cellIs" dxfId="133" priority="134" operator="greaterThan">
      <formula>$M$6</formula>
    </cfRule>
  </conditionalFormatting>
  <conditionalFormatting sqref="L54:L60">
    <cfRule type="cellIs" dxfId="132" priority="133" operator="greaterThan">
      <formula>$M$6</formula>
    </cfRule>
  </conditionalFormatting>
  <conditionalFormatting sqref="L54:L60">
    <cfRule type="cellIs" dxfId="131" priority="132" operator="greaterThan">
      <formula>$M$6</formula>
    </cfRule>
  </conditionalFormatting>
  <conditionalFormatting sqref="L54:L60">
    <cfRule type="cellIs" dxfId="130" priority="131" operator="greaterThan">
      <formula>$M$6</formula>
    </cfRule>
  </conditionalFormatting>
  <conditionalFormatting sqref="L54:L60">
    <cfRule type="cellIs" dxfId="129" priority="130" operator="greaterThan">
      <formula>$M$6</formula>
    </cfRule>
  </conditionalFormatting>
  <conditionalFormatting sqref="L54:L60">
    <cfRule type="cellIs" dxfId="128" priority="129" operator="greaterThan">
      <formula>$M$6</formula>
    </cfRule>
  </conditionalFormatting>
  <conditionalFormatting sqref="L54:L60">
    <cfRule type="cellIs" dxfId="127" priority="128" operator="greaterThan">
      <formula>$M$6</formula>
    </cfRule>
  </conditionalFormatting>
  <conditionalFormatting sqref="L54:L60">
    <cfRule type="cellIs" dxfId="126" priority="127" operator="greaterThan">
      <formula>$M$6</formula>
    </cfRule>
  </conditionalFormatting>
  <conditionalFormatting sqref="L54:L60">
    <cfRule type="cellIs" dxfId="125" priority="126" operator="greaterThan">
      <formula>$M$6</formula>
    </cfRule>
  </conditionalFormatting>
  <conditionalFormatting sqref="L54:L60">
    <cfRule type="cellIs" dxfId="124" priority="125" operator="greaterThan">
      <formula>$M$6</formula>
    </cfRule>
  </conditionalFormatting>
  <conditionalFormatting sqref="L54:L60">
    <cfRule type="cellIs" dxfId="123" priority="124" operator="greaterThan">
      <formula>$M$6</formula>
    </cfRule>
  </conditionalFormatting>
  <conditionalFormatting sqref="L54:L60">
    <cfRule type="cellIs" dxfId="122" priority="123" operator="greaterThan">
      <formula>$M$6</formula>
    </cfRule>
  </conditionalFormatting>
  <conditionalFormatting sqref="L54:L60">
    <cfRule type="cellIs" dxfId="121" priority="122" operator="greaterThan">
      <formula>$M$6</formula>
    </cfRule>
  </conditionalFormatting>
  <conditionalFormatting sqref="L54:L60">
    <cfRule type="cellIs" dxfId="120" priority="121" operator="greaterThan">
      <formula>$M$6</formula>
    </cfRule>
  </conditionalFormatting>
  <conditionalFormatting sqref="L54:L60">
    <cfRule type="cellIs" dxfId="119" priority="120" operator="greaterThan">
      <formula>$M$6</formula>
    </cfRule>
  </conditionalFormatting>
  <conditionalFormatting sqref="L54:L60">
    <cfRule type="cellIs" dxfId="118" priority="119" operator="greaterThan">
      <formula>$M$6</formula>
    </cfRule>
  </conditionalFormatting>
  <conditionalFormatting sqref="L54:L60">
    <cfRule type="cellIs" dxfId="117" priority="118" operator="greaterThan">
      <formula>$M$6</formula>
    </cfRule>
  </conditionalFormatting>
  <conditionalFormatting sqref="L54:L60">
    <cfRule type="cellIs" dxfId="116" priority="117" operator="greaterThan">
      <formula>$M$6</formula>
    </cfRule>
  </conditionalFormatting>
  <conditionalFormatting sqref="L54:L60">
    <cfRule type="cellIs" dxfId="115" priority="116" operator="greaterThan">
      <formula>$M$6</formula>
    </cfRule>
  </conditionalFormatting>
  <conditionalFormatting sqref="L54:L60">
    <cfRule type="cellIs" dxfId="114" priority="115" operator="greaterThan">
      <formula>$M$6</formula>
    </cfRule>
  </conditionalFormatting>
  <conditionalFormatting sqref="L54:L60">
    <cfRule type="cellIs" dxfId="113" priority="114" operator="greaterThan">
      <formula>$M$6</formula>
    </cfRule>
  </conditionalFormatting>
  <conditionalFormatting sqref="L54:L60">
    <cfRule type="cellIs" dxfId="112" priority="113" operator="greaterThan">
      <formula>$M$6</formula>
    </cfRule>
  </conditionalFormatting>
  <conditionalFormatting sqref="L54:L60">
    <cfRule type="cellIs" dxfId="111" priority="112" operator="greaterThan">
      <formula>$M$6</formula>
    </cfRule>
  </conditionalFormatting>
  <conditionalFormatting sqref="L54:L60">
    <cfRule type="cellIs" dxfId="110" priority="111" operator="greaterThan">
      <formula>$M$6</formula>
    </cfRule>
  </conditionalFormatting>
  <conditionalFormatting sqref="L54:L60">
    <cfRule type="cellIs" dxfId="109" priority="110" operator="greaterThan">
      <formula>$M$6</formula>
    </cfRule>
  </conditionalFormatting>
  <conditionalFormatting sqref="L54:L60">
    <cfRule type="cellIs" dxfId="108" priority="109" operator="greaterThan">
      <formula>$M$6</formula>
    </cfRule>
  </conditionalFormatting>
  <conditionalFormatting sqref="L54:L60">
    <cfRule type="cellIs" dxfId="107" priority="108" operator="greaterThan">
      <formula>$M$6</formula>
    </cfRule>
  </conditionalFormatting>
  <conditionalFormatting sqref="L54:L60">
    <cfRule type="cellIs" dxfId="106" priority="107" operator="greaterThan">
      <formula>$M$6</formula>
    </cfRule>
  </conditionalFormatting>
  <conditionalFormatting sqref="L54:L60">
    <cfRule type="cellIs" dxfId="105" priority="106" operator="greaterThan">
      <formula>$M$6</formula>
    </cfRule>
  </conditionalFormatting>
  <conditionalFormatting sqref="L54:L60">
    <cfRule type="cellIs" dxfId="104" priority="105" operator="greaterThan">
      <formula>$M$6</formula>
    </cfRule>
  </conditionalFormatting>
  <conditionalFormatting sqref="L54:L60">
    <cfRule type="cellIs" dxfId="103" priority="104" operator="greaterThan">
      <formula>$M$6</formula>
    </cfRule>
  </conditionalFormatting>
  <conditionalFormatting sqref="L54:L60">
    <cfRule type="cellIs" dxfId="102" priority="103" operator="greaterThan">
      <formula>$M$6</formula>
    </cfRule>
  </conditionalFormatting>
  <conditionalFormatting sqref="L54:L60">
    <cfRule type="cellIs" dxfId="101" priority="102" operator="greaterThan">
      <formula>$M$6</formula>
    </cfRule>
  </conditionalFormatting>
  <conditionalFormatting sqref="L54:L60">
    <cfRule type="cellIs" dxfId="100" priority="101" operator="greaterThan">
      <formula>$M$6</formula>
    </cfRule>
  </conditionalFormatting>
  <conditionalFormatting sqref="L54:L60">
    <cfRule type="cellIs" dxfId="99" priority="100" operator="greaterThan">
      <formula>$M$6</formula>
    </cfRule>
  </conditionalFormatting>
  <conditionalFormatting sqref="L54:L60">
    <cfRule type="cellIs" dxfId="98" priority="99" operator="greaterThan">
      <formula>$M$6</formula>
    </cfRule>
  </conditionalFormatting>
  <conditionalFormatting sqref="L54:L60">
    <cfRule type="cellIs" dxfId="97" priority="98" operator="greaterThan">
      <formula>$M$6</formula>
    </cfRule>
  </conditionalFormatting>
  <conditionalFormatting sqref="L54:L60">
    <cfRule type="cellIs" dxfId="96" priority="97" operator="greaterThan">
      <formula>$M$6</formula>
    </cfRule>
  </conditionalFormatting>
  <conditionalFormatting sqref="L54:L60">
    <cfRule type="cellIs" dxfId="95" priority="96" operator="greaterThan">
      <formula>$M$6</formula>
    </cfRule>
  </conditionalFormatting>
  <conditionalFormatting sqref="L54:L60">
    <cfRule type="cellIs" dxfId="94" priority="95" operator="greaterThan">
      <formula>$M$6</formula>
    </cfRule>
  </conditionalFormatting>
  <conditionalFormatting sqref="L54:L60">
    <cfRule type="cellIs" dxfId="93" priority="94" operator="greaterThan">
      <formula>$M$6</formula>
    </cfRule>
  </conditionalFormatting>
  <conditionalFormatting sqref="L54:L60">
    <cfRule type="cellIs" dxfId="92" priority="93" operator="greaterThan">
      <formula>$M$6</formula>
    </cfRule>
  </conditionalFormatting>
  <conditionalFormatting sqref="L54:L60">
    <cfRule type="cellIs" dxfId="91" priority="92" operator="greaterThan">
      <formula>$M$6</formula>
    </cfRule>
  </conditionalFormatting>
  <conditionalFormatting sqref="L54:L60">
    <cfRule type="cellIs" dxfId="90" priority="91" operator="greaterThan">
      <formula>$M$6</formula>
    </cfRule>
  </conditionalFormatting>
  <conditionalFormatting sqref="L54:L60">
    <cfRule type="cellIs" dxfId="89" priority="90" operator="greaterThan">
      <formula>$M$6</formula>
    </cfRule>
  </conditionalFormatting>
  <conditionalFormatting sqref="L54:L60">
    <cfRule type="cellIs" dxfId="88" priority="89" operator="greaterThan">
      <formula>$M$6</formula>
    </cfRule>
  </conditionalFormatting>
  <conditionalFormatting sqref="L54:L60">
    <cfRule type="cellIs" dxfId="87" priority="88" operator="greaterThan">
      <formula>$M$6</formula>
    </cfRule>
  </conditionalFormatting>
  <conditionalFormatting sqref="L54:L60">
    <cfRule type="cellIs" dxfId="86" priority="87" operator="greaterThan">
      <formula>$M$6</formula>
    </cfRule>
  </conditionalFormatting>
  <conditionalFormatting sqref="L54:L60">
    <cfRule type="cellIs" dxfId="85" priority="86" operator="greaterThan">
      <formula>$M$6</formula>
    </cfRule>
  </conditionalFormatting>
  <conditionalFormatting sqref="L54:L60">
    <cfRule type="cellIs" dxfId="84" priority="85" operator="greaterThan">
      <formula>$M$6</formula>
    </cfRule>
  </conditionalFormatting>
  <conditionalFormatting sqref="L54:L60">
    <cfRule type="cellIs" dxfId="83" priority="84" operator="greaterThan">
      <formula>$M$6</formula>
    </cfRule>
  </conditionalFormatting>
  <conditionalFormatting sqref="L54:L60">
    <cfRule type="cellIs" dxfId="82" priority="83" operator="greaterThan">
      <formula>$M$6</formula>
    </cfRule>
  </conditionalFormatting>
  <conditionalFormatting sqref="L54:L60">
    <cfRule type="cellIs" dxfId="81" priority="82" operator="greaterThan">
      <formula>$M$6</formula>
    </cfRule>
  </conditionalFormatting>
  <conditionalFormatting sqref="L54:L60">
    <cfRule type="cellIs" dxfId="80" priority="81" operator="greaterThan">
      <formula>$M$6</formula>
    </cfRule>
  </conditionalFormatting>
  <conditionalFormatting sqref="L54:L60">
    <cfRule type="cellIs" dxfId="79" priority="80" operator="greaterThan">
      <formula>$M$6</formula>
    </cfRule>
  </conditionalFormatting>
  <conditionalFormatting sqref="L61">
    <cfRule type="cellIs" dxfId="78" priority="79" operator="greaterThan">
      <formula>$M$6</formula>
    </cfRule>
  </conditionalFormatting>
  <conditionalFormatting sqref="L61">
    <cfRule type="cellIs" dxfId="77" priority="78" operator="greaterThan">
      <formula>$M$6</formula>
    </cfRule>
  </conditionalFormatting>
  <conditionalFormatting sqref="L61">
    <cfRule type="cellIs" dxfId="76" priority="77" operator="greaterThan">
      <formula>$M$6</formula>
    </cfRule>
  </conditionalFormatting>
  <conditionalFormatting sqref="L61">
    <cfRule type="cellIs" dxfId="75" priority="76" operator="greaterThan">
      <formula>$M$6</formula>
    </cfRule>
  </conditionalFormatting>
  <conditionalFormatting sqref="L61">
    <cfRule type="cellIs" dxfId="74" priority="75" operator="greaterThan">
      <formula>$M$6</formula>
    </cfRule>
  </conditionalFormatting>
  <conditionalFormatting sqref="L61">
    <cfRule type="cellIs" dxfId="73" priority="74" operator="greaterThan">
      <formula>$M$6</formula>
    </cfRule>
  </conditionalFormatting>
  <conditionalFormatting sqref="L61">
    <cfRule type="cellIs" dxfId="72" priority="73" operator="greaterThan">
      <formula>$M$6</formula>
    </cfRule>
  </conditionalFormatting>
  <conditionalFormatting sqref="L61">
    <cfRule type="cellIs" dxfId="71" priority="72" operator="greaterThan">
      <formula>$M$6</formula>
    </cfRule>
  </conditionalFormatting>
  <conditionalFormatting sqref="L61">
    <cfRule type="cellIs" dxfId="70" priority="71" operator="greaterThan">
      <formula>$M$6</formula>
    </cfRule>
  </conditionalFormatting>
  <conditionalFormatting sqref="L61">
    <cfRule type="cellIs" dxfId="69" priority="70" operator="greaterThan">
      <formula>$M$6</formula>
    </cfRule>
  </conditionalFormatting>
  <conditionalFormatting sqref="L61">
    <cfRule type="cellIs" dxfId="68" priority="69" operator="greaterThan">
      <formula>$M$6</formula>
    </cfRule>
  </conditionalFormatting>
  <conditionalFormatting sqref="L61">
    <cfRule type="cellIs" dxfId="67" priority="68" operator="greaterThan">
      <formula>$M$6</formula>
    </cfRule>
  </conditionalFormatting>
  <conditionalFormatting sqref="L61">
    <cfRule type="cellIs" dxfId="66" priority="67" operator="greaterThan">
      <formula>$M$6</formula>
    </cfRule>
  </conditionalFormatting>
  <conditionalFormatting sqref="L61">
    <cfRule type="cellIs" dxfId="65" priority="66" operator="greaterThan">
      <formula>$M$6</formula>
    </cfRule>
  </conditionalFormatting>
  <conditionalFormatting sqref="L61">
    <cfRule type="cellIs" dxfId="64" priority="65" operator="greaterThan">
      <formula>$M$6</formula>
    </cfRule>
  </conditionalFormatting>
  <conditionalFormatting sqref="L61">
    <cfRule type="cellIs" dxfId="63" priority="64" operator="greaterThan">
      <formula>$M$6</formula>
    </cfRule>
  </conditionalFormatting>
  <conditionalFormatting sqref="L61">
    <cfRule type="cellIs" dxfId="62" priority="63" operator="greaterThan">
      <formula>$M$6</formula>
    </cfRule>
  </conditionalFormatting>
  <conditionalFormatting sqref="L61">
    <cfRule type="cellIs" dxfId="61" priority="62" operator="greaterThan">
      <formula>$M$6</formula>
    </cfRule>
  </conditionalFormatting>
  <conditionalFormatting sqref="L61">
    <cfRule type="cellIs" dxfId="60" priority="61" operator="greaterThan">
      <formula>$M$6</formula>
    </cfRule>
  </conditionalFormatting>
  <conditionalFormatting sqref="L61">
    <cfRule type="cellIs" dxfId="59" priority="60" operator="greaterThan">
      <formula>$M$6</formula>
    </cfRule>
  </conditionalFormatting>
  <conditionalFormatting sqref="L61">
    <cfRule type="cellIs" dxfId="58" priority="59" operator="greaterThan">
      <formula>$M$6</formula>
    </cfRule>
  </conditionalFormatting>
  <conditionalFormatting sqref="L61">
    <cfRule type="cellIs" dxfId="57" priority="58" operator="greaterThan">
      <formula>$M$6</formula>
    </cfRule>
  </conditionalFormatting>
  <conditionalFormatting sqref="L61">
    <cfRule type="cellIs" dxfId="56" priority="57" operator="greaterThan">
      <formula>$M$6</formula>
    </cfRule>
  </conditionalFormatting>
  <conditionalFormatting sqref="L61">
    <cfRule type="cellIs" dxfId="55" priority="56" operator="greaterThan">
      <formula>$M$6</formula>
    </cfRule>
  </conditionalFormatting>
  <conditionalFormatting sqref="L61">
    <cfRule type="cellIs" dxfId="54" priority="55" operator="greaterThan">
      <formula>$M$6</formula>
    </cfRule>
  </conditionalFormatting>
  <conditionalFormatting sqref="L61">
    <cfRule type="cellIs" dxfId="53" priority="54" operator="greaterThan">
      <formula>$M$6</formula>
    </cfRule>
  </conditionalFormatting>
  <conditionalFormatting sqref="L61">
    <cfRule type="cellIs" dxfId="52" priority="53" operator="greaterThan">
      <formula>$M$6</formula>
    </cfRule>
  </conditionalFormatting>
  <conditionalFormatting sqref="L61">
    <cfRule type="cellIs" dxfId="51" priority="52" operator="greaterThan">
      <formula>$M$6</formula>
    </cfRule>
  </conditionalFormatting>
  <conditionalFormatting sqref="L61">
    <cfRule type="cellIs" dxfId="50" priority="51" operator="greaterThan">
      <formula>$M$6</formula>
    </cfRule>
  </conditionalFormatting>
  <conditionalFormatting sqref="L61">
    <cfRule type="cellIs" dxfId="49" priority="50" operator="greaterThan">
      <formula>$M$6</formula>
    </cfRule>
  </conditionalFormatting>
  <conditionalFormatting sqref="L61">
    <cfRule type="cellIs" dxfId="48" priority="49" operator="greaterThan">
      <formula>$M$6</formula>
    </cfRule>
  </conditionalFormatting>
  <conditionalFormatting sqref="L61">
    <cfRule type="cellIs" dxfId="47" priority="48" operator="greaterThan">
      <formula>$M$6</formula>
    </cfRule>
  </conditionalFormatting>
  <conditionalFormatting sqref="L61">
    <cfRule type="cellIs" dxfId="46" priority="47" operator="greaterThan">
      <formula>$M$6</formula>
    </cfRule>
  </conditionalFormatting>
  <conditionalFormatting sqref="L61">
    <cfRule type="cellIs" dxfId="45" priority="46" operator="greaterThan">
      <formula>$M$6</formula>
    </cfRule>
  </conditionalFormatting>
  <conditionalFormatting sqref="L61">
    <cfRule type="cellIs" dxfId="44" priority="45" operator="greaterThan">
      <formula>$M$6</formula>
    </cfRule>
  </conditionalFormatting>
  <conditionalFormatting sqref="L61">
    <cfRule type="cellIs" dxfId="43" priority="44" operator="greaterThan">
      <formula>$M$6</formula>
    </cfRule>
  </conditionalFormatting>
  <conditionalFormatting sqref="L61">
    <cfRule type="cellIs" dxfId="42" priority="43" operator="greaterThan">
      <formula>$M$6</formula>
    </cfRule>
  </conditionalFormatting>
  <conditionalFormatting sqref="L61">
    <cfRule type="cellIs" dxfId="41" priority="42" operator="greaterThan">
      <formula>$M$6</formula>
    </cfRule>
  </conditionalFormatting>
  <conditionalFormatting sqref="L61">
    <cfRule type="cellIs" dxfId="40" priority="41" operator="greaterThan">
      <formula>$M$6</formula>
    </cfRule>
  </conditionalFormatting>
  <conditionalFormatting sqref="L61">
    <cfRule type="cellIs" dxfId="39" priority="40" operator="greaterThan">
      <formula>$M$6</formula>
    </cfRule>
  </conditionalFormatting>
  <conditionalFormatting sqref="L61">
    <cfRule type="cellIs" dxfId="38" priority="39" operator="greaterThan">
      <formula>$M$6</formula>
    </cfRule>
  </conditionalFormatting>
  <conditionalFormatting sqref="L61">
    <cfRule type="cellIs" dxfId="37" priority="38" operator="greaterThan">
      <formula>$M$6</formula>
    </cfRule>
  </conditionalFormatting>
  <conditionalFormatting sqref="L61">
    <cfRule type="cellIs" dxfId="36" priority="37" operator="greaterThan">
      <formula>$M$6</formula>
    </cfRule>
  </conditionalFormatting>
  <conditionalFormatting sqref="L61">
    <cfRule type="cellIs" dxfId="35" priority="36" operator="greaterThan">
      <formula>$M$6</formula>
    </cfRule>
  </conditionalFormatting>
  <conditionalFormatting sqref="L61">
    <cfRule type="cellIs" dxfId="34" priority="35" operator="greaterThan">
      <formula>$M$6</formula>
    </cfRule>
  </conditionalFormatting>
  <conditionalFormatting sqref="L61">
    <cfRule type="cellIs" dxfId="33" priority="34" operator="greaterThan">
      <formula>$M$6</formula>
    </cfRule>
  </conditionalFormatting>
  <conditionalFormatting sqref="L61">
    <cfRule type="cellIs" dxfId="32" priority="33" operator="greaterThan">
      <formula>$M$6</formula>
    </cfRule>
  </conditionalFormatting>
  <conditionalFormatting sqref="L61">
    <cfRule type="cellIs" dxfId="31" priority="32" operator="greaterThan">
      <formula>$M$6</formula>
    </cfRule>
  </conditionalFormatting>
  <conditionalFormatting sqref="L61">
    <cfRule type="cellIs" dxfId="30" priority="31" operator="greaterThan">
      <formula>$M$6</formula>
    </cfRule>
  </conditionalFormatting>
  <conditionalFormatting sqref="L61">
    <cfRule type="cellIs" dxfId="29" priority="30" operator="greaterThan">
      <formula>$M$6</formula>
    </cfRule>
  </conditionalFormatting>
  <conditionalFormatting sqref="L61">
    <cfRule type="cellIs" dxfId="28" priority="29" operator="greaterThan">
      <formula>$M$6</formula>
    </cfRule>
  </conditionalFormatting>
  <conditionalFormatting sqref="L61">
    <cfRule type="cellIs" dxfId="27" priority="28" operator="greaterThan">
      <formula>$M$6</formula>
    </cfRule>
  </conditionalFormatting>
  <conditionalFormatting sqref="L61">
    <cfRule type="cellIs" dxfId="26" priority="27" operator="greaterThan">
      <formula>$M$6</formula>
    </cfRule>
  </conditionalFormatting>
  <conditionalFormatting sqref="L61">
    <cfRule type="cellIs" dxfId="25" priority="26" operator="greaterThan">
      <formula>$M$6</formula>
    </cfRule>
  </conditionalFormatting>
  <conditionalFormatting sqref="L61">
    <cfRule type="cellIs" dxfId="24" priority="25" operator="greaterThan">
      <formula>$M$6</formula>
    </cfRule>
  </conditionalFormatting>
  <conditionalFormatting sqref="L61">
    <cfRule type="cellIs" dxfId="23" priority="24" operator="greaterThan">
      <formula>$M$6</formula>
    </cfRule>
  </conditionalFormatting>
  <conditionalFormatting sqref="L61">
    <cfRule type="cellIs" dxfId="22" priority="23" operator="greaterThan">
      <formula>$M$6</formula>
    </cfRule>
  </conditionalFormatting>
  <conditionalFormatting sqref="L61">
    <cfRule type="cellIs" dxfId="21" priority="22" operator="greaterThan">
      <formula>$M$6</formula>
    </cfRule>
  </conditionalFormatting>
  <conditionalFormatting sqref="L61">
    <cfRule type="cellIs" dxfId="20" priority="21" operator="greaterThan">
      <formula>$M$6</formula>
    </cfRule>
  </conditionalFormatting>
  <conditionalFormatting sqref="L61">
    <cfRule type="cellIs" dxfId="19" priority="20" operator="greaterThan">
      <formula>$M$6</formula>
    </cfRule>
  </conditionalFormatting>
  <conditionalFormatting sqref="L61">
    <cfRule type="cellIs" dxfId="18" priority="19" operator="greaterThan">
      <formula>$M$6</formula>
    </cfRule>
  </conditionalFormatting>
  <conditionalFormatting sqref="L61">
    <cfRule type="cellIs" dxfId="17" priority="18" operator="greaterThan">
      <formula>$M$6</formula>
    </cfRule>
  </conditionalFormatting>
  <conditionalFormatting sqref="L61">
    <cfRule type="cellIs" dxfId="16" priority="17" operator="greaterThan">
      <formula>$M$6</formula>
    </cfRule>
  </conditionalFormatting>
  <conditionalFormatting sqref="E43">
    <cfRule type="duplicateValues" dxfId="15" priority="16" stopIfTrue="1"/>
  </conditionalFormatting>
  <conditionalFormatting sqref="E43">
    <cfRule type="duplicateValues" dxfId="14" priority="15" stopIfTrue="1"/>
  </conditionalFormatting>
  <conditionalFormatting sqref="E43">
    <cfRule type="duplicateValues" dxfId="13" priority="14" stopIfTrue="1"/>
  </conditionalFormatting>
  <conditionalFormatting sqref="E43">
    <cfRule type="duplicateValues" dxfId="12" priority="13" stopIfTrue="1"/>
  </conditionalFormatting>
  <conditionalFormatting sqref="E43">
    <cfRule type="duplicateValues" dxfId="11" priority="12" stopIfTrue="1"/>
  </conditionalFormatting>
  <conditionalFormatting sqref="E43">
    <cfRule type="duplicateValues" dxfId="10" priority="11" stopIfTrue="1"/>
  </conditionalFormatting>
  <conditionalFormatting sqref="E43">
    <cfRule type="duplicateValues" dxfId="9" priority="10" stopIfTrue="1"/>
  </conditionalFormatting>
  <conditionalFormatting sqref="E43">
    <cfRule type="duplicateValues" dxfId="8" priority="9" stopIfTrue="1"/>
  </conditionalFormatting>
  <conditionalFormatting sqref="E43">
    <cfRule type="duplicateValues" dxfId="7" priority="8" stopIfTrue="1"/>
  </conditionalFormatting>
  <conditionalFormatting sqref="E43">
    <cfRule type="duplicateValues" dxfId="6" priority="7" stopIfTrue="1"/>
  </conditionalFormatting>
  <conditionalFormatting sqref="E43">
    <cfRule type="duplicateValues" dxfId="5" priority="6" stopIfTrue="1"/>
  </conditionalFormatting>
  <conditionalFormatting sqref="E43">
    <cfRule type="duplicateValues" dxfId="4" priority="5" stopIfTrue="1"/>
  </conditionalFormatting>
  <conditionalFormatting sqref="E43">
    <cfRule type="duplicateValues" dxfId="3" priority="4" stopIfTrue="1"/>
  </conditionalFormatting>
  <conditionalFormatting sqref="E43">
    <cfRule type="duplicateValues" dxfId="2" priority="3" stopIfTrue="1"/>
  </conditionalFormatting>
  <conditionalFormatting sqref="E43">
    <cfRule type="duplicateValues" dxfId="1" priority="2" stopIfTrue="1"/>
  </conditionalFormatting>
  <conditionalFormatting sqref="E43">
    <cfRule type="duplicateValues" dxfId="0" priority="1" stopIfTrue="1"/>
  </conditionalFormatting>
  <pageMargins left="0.7" right="0.7" top="0.75" bottom="0.75" header="0.3" footer="0.3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200-000000000000}">
          <x14:formula1>
            <xm:f>'Equipment List'!$A$2:$A$1738</xm:f>
          </x14:formula1>
          <xm:sqref>E12:E1000</xm:sqref>
        </x14:dataValidation>
      </x14:dataValidations>
    </ext>
  </extLst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79998168889431442"/>
  </sheetPr>
  <dimension ref="B2:L67"/>
  <sheetViews>
    <sheetView topLeftCell="B1" zoomScale="75" workbookViewId="0">
      <selection activeCell="D4" sqref="D4"/>
    </sheetView>
  </sheetViews>
  <sheetFormatPr defaultColWidth="10.84375" defaultRowHeight="15.5"/>
  <cols>
    <col min="1" max="1" width="2.3046875" style="36" customWidth="1"/>
    <col min="2" max="2" width="10.84375" style="36"/>
    <col min="3" max="3" width="21.4609375" style="36" customWidth="1"/>
    <col min="4" max="4" width="25.15234375" style="36" customWidth="1"/>
    <col min="5" max="5" width="31.15234375" style="36" customWidth="1"/>
    <col min="6" max="6" width="12.69140625" style="36" customWidth="1"/>
    <col min="7" max="7" width="20.69140625" style="36" customWidth="1"/>
    <col min="8" max="8" width="16.84375" style="36" bestFit="1" customWidth="1"/>
    <col min="9" max="9" width="16" style="36" bestFit="1" customWidth="1"/>
    <col min="10" max="10" width="2.84375" style="36" customWidth="1"/>
    <col min="11" max="11" width="22" style="36" customWidth="1"/>
    <col min="12" max="12" width="13.69140625" style="36" customWidth="1"/>
    <col min="13" max="16384" width="10.84375" style="36"/>
  </cols>
  <sheetData>
    <row r="2" spans="2:12">
      <c r="F2" s="84" t="s">
        <v>2024</v>
      </c>
      <c r="G2" s="85" t="s">
        <v>2020</v>
      </c>
      <c r="H2" s="85" t="s">
        <v>2050</v>
      </c>
      <c r="I2" s="85" t="s">
        <v>2021</v>
      </c>
      <c r="K2" s="85" t="s">
        <v>2022</v>
      </c>
      <c r="L2" s="85" t="s">
        <v>2023</v>
      </c>
    </row>
    <row r="3" spans="2:12" ht="16.5">
      <c r="C3" s="123" t="s">
        <v>2012</v>
      </c>
      <c r="D3" s="124">
        <v>0.9</v>
      </c>
      <c r="F3" s="83">
        <f>MAX(F6:F65)</f>
        <v>77000</v>
      </c>
      <c r="G3" s="83">
        <f>SUM(G6:G65)</f>
        <v>3</v>
      </c>
      <c r="H3" s="22">
        <f>MIN(H6:H65)</f>
        <v>1299.9999999999998</v>
      </c>
      <c r="I3" s="87">
        <f>MAX(I6:I65)</f>
        <v>2.7692307692307696</v>
      </c>
      <c r="K3" s="83">
        <f>MAX(K6:K65)</f>
        <v>4</v>
      </c>
      <c r="L3" s="80">
        <f>MAX(L6:L65)</f>
        <v>0.4805194805194804</v>
      </c>
    </row>
    <row r="4" spans="2:12">
      <c r="B4" s="89"/>
      <c r="C4" s="88"/>
    </row>
    <row r="5" spans="2:12">
      <c r="C5" s="86" t="s">
        <v>2019</v>
      </c>
      <c r="D5" s="86" t="s">
        <v>2018</v>
      </c>
      <c r="E5" s="86" t="s">
        <v>24</v>
      </c>
      <c r="F5" s="84" t="s">
        <v>32</v>
      </c>
      <c r="G5" s="85" t="s">
        <v>2013</v>
      </c>
      <c r="H5" s="85" t="s">
        <v>2014</v>
      </c>
      <c r="I5" s="85" t="s">
        <v>2015</v>
      </c>
      <c r="K5" s="85" t="s">
        <v>2016</v>
      </c>
      <c r="L5" s="85" t="s">
        <v>2017</v>
      </c>
    </row>
    <row r="6" spans="2:12">
      <c r="C6" s="82" t="s">
        <v>190</v>
      </c>
      <c r="D6" s="82" t="str">
        <f>C6&amp;" Dual Lane"</f>
        <v>SMT P&amp;P 1 Dual Lane</v>
      </c>
      <c r="E6" s="83" t="str">
        <f>IFERROR(IFERROR(VLOOKUP($C6,'Process Concept'!$E$10:$U$1000,3,FALSE),VLOOKUP($D6,'Process Concept'!$E$10:$U$1000,3,FALSE)),"")</f>
        <v>NPM-W2_16+16</v>
      </c>
      <c r="F6" s="83">
        <f>IFERROR(IFERROR(VLOOKUP($C6,'Process Concept'!$E$10:$U$1000,16,FALSE),VLOOKUP($D6,'Process Concept'!$E$10:$U$1000,16,FALSE)),"")</f>
        <v>77000</v>
      </c>
      <c r="G6" s="83">
        <f>IFERROR(IFERROR(VLOOKUP($C6,'Process Concept'!$E$10:$U$1000,17,FALSE),VLOOKUP($D6,'Process Concept'!$E$10:$U$1000,17,FALSE)),"")</f>
        <v>2</v>
      </c>
      <c r="H6" s="22">
        <f>IFERROR(F6*(1-$D$3)/G6,"")</f>
        <v>3849.9999999999991</v>
      </c>
      <c r="I6" s="87">
        <f>IFERROR(3600/H6,"")</f>
        <v>0.93506493506493527</v>
      </c>
      <c r="K6" s="83">
        <f>IFERROR(IFERROR(VLOOKUP($C6,'Process Concept'!$E$10:$U$1000,8,FALSE),VLOOKUP($D6,'Process Concept'!$E$10:$U$1000,8,FALSE)),"")</f>
        <v>1.8</v>
      </c>
      <c r="L6" s="80">
        <f>IFERROR((K6-I6)/K6,"")</f>
        <v>0.4805194805194804</v>
      </c>
    </row>
    <row r="7" spans="2:12">
      <c r="C7" s="81" t="s">
        <v>192</v>
      </c>
      <c r="D7" s="82" t="str">
        <f t="shared" ref="D7:D65" si="0">C7&amp;" Dual Lane"</f>
        <v>SMT P&amp;P 2 Dual Lane</v>
      </c>
      <c r="E7" s="83" t="str">
        <f>IFERROR(IFERROR(VLOOKUP($C7,'Process Concept'!$E$10:$U$1000,3,FALSE),VLOOKUP($D7,'Process Concept'!$E$10:$U$1000,3,FALSE)),"")</f>
        <v>NPM-W2_16+16</v>
      </c>
      <c r="F7" s="83">
        <f>IFERROR(IFERROR(VLOOKUP($C7,'Process Concept'!$E$10:$U$1000,16,FALSE),VLOOKUP($D7,'Process Concept'!$E$10:$U$1000,16,FALSE)),"")</f>
        <v>77000</v>
      </c>
      <c r="G7" s="83">
        <f>IFERROR(IFERROR(VLOOKUP($C7,'Process Concept'!$E$10:$U$1000,17,FALSE),VLOOKUP($D7,'Process Concept'!$E$10:$U$1000,17,FALSE)),"")</f>
        <v>0</v>
      </c>
      <c r="H7" s="22" t="str">
        <f t="shared" ref="H7:H65" si="1">IFERROR(F7*(1-$D$3)/G7,"")</f>
        <v/>
      </c>
      <c r="I7" s="87" t="str">
        <f t="shared" ref="I7:I65" si="2">IFERROR(3600/H7,"")</f>
        <v/>
      </c>
      <c r="K7" s="83">
        <f>IFERROR(IFERROR(VLOOKUP($C7,'Process Concept'!$E$10:$U$1000,8,FALSE),VLOOKUP($D7,'Process Concept'!$E$10:$U$1000,8,FALSE)),"")</f>
        <v>0.5</v>
      </c>
      <c r="L7" s="80" t="str">
        <f t="shared" ref="L7:L65" si="3">IFERROR((K7-I7)/K7,"")</f>
        <v/>
      </c>
    </row>
    <row r="8" spans="2:12">
      <c r="C8" s="81" t="s">
        <v>193</v>
      </c>
      <c r="D8" s="82" t="str">
        <f t="shared" si="0"/>
        <v>SMT P&amp;P 3 Dual Lane</v>
      </c>
      <c r="E8" s="83" t="str">
        <f>IFERROR(IFERROR(VLOOKUP($C8,'Process Concept'!$E$10:$U$1000,3,FALSE),VLOOKUP($D8,'Process Concept'!$E$10:$U$1000,3,FALSE)),"")</f>
        <v>NPM-W2_8+8</v>
      </c>
      <c r="F8" s="83">
        <f>IFERROR(IFERROR(VLOOKUP($C8,'Process Concept'!$E$10:$U$1000,16,FALSE),VLOOKUP($D8,'Process Concept'!$E$10:$U$1000,16,FALSE)),"")</f>
        <v>41600</v>
      </c>
      <c r="G8" s="83">
        <f>IFERROR(IFERROR(VLOOKUP($C8,'Process Concept'!$E$10:$U$1000,17,FALSE),VLOOKUP($D8,'Process Concept'!$E$10:$U$1000,17,FALSE)),"")</f>
        <v>0</v>
      </c>
      <c r="H8" s="22" t="str">
        <f t="shared" si="1"/>
        <v/>
      </c>
      <c r="I8" s="87" t="str">
        <f t="shared" si="2"/>
        <v/>
      </c>
      <c r="K8" s="83">
        <f>IFERROR(IFERROR(VLOOKUP($C8,'Process Concept'!$E$10:$U$1000,8,FALSE),VLOOKUP($D8,'Process Concept'!$E$10:$U$1000,8,FALSE)),"")</f>
        <v>0.5</v>
      </c>
      <c r="L8" s="80" t="str">
        <f t="shared" si="3"/>
        <v/>
      </c>
    </row>
    <row r="9" spans="2:12" ht="18" customHeight="1">
      <c r="C9" s="81" t="s">
        <v>194</v>
      </c>
      <c r="D9" s="82" t="str">
        <f t="shared" si="0"/>
        <v>SMT P&amp;P 4 Dual Lane</v>
      </c>
      <c r="E9" s="83" t="str">
        <f>IFERROR(IFERROR(VLOOKUP($C9,'Process Concept'!$E$10:$U$1000,3,FALSE),VLOOKUP($D9,'Process Concept'!$E$10:$U$1000,3,FALSE)),"")</f>
        <v>NPM-W2_3+3</v>
      </c>
      <c r="F9" s="83">
        <f>IFERROR(IFERROR(VLOOKUP($C9,'Process Concept'!$E$10:$U$1000,16,FALSE),VLOOKUP($D9,'Process Concept'!$E$10:$U$1000,16,FALSE)),"")</f>
        <v>13000</v>
      </c>
      <c r="G9" s="83">
        <f>IFERROR(IFERROR(VLOOKUP($C9,'Process Concept'!$E$10:$U$1000,17,FALSE),VLOOKUP($D9,'Process Concept'!$E$10:$U$1000,17,FALSE)),"")</f>
        <v>1</v>
      </c>
      <c r="H9" s="22">
        <f t="shared" si="1"/>
        <v>1299.9999999999998</v>
      </c>
      <c r="I9" s="87">
        <f t="shared" si="2"/>
        <v>2.7692307692307696</v>
      </c>
      <c r="K9" s="83">
        <f>IFERROR(IFERROR(VLOOKUP($C9,'Process Concept'!$E$10:$U$1000,8,FALSE),VLOOKUP($D9,'Process Concept'!$E$10:$U$1000,8,FALSE)),"")</f>
        <v>4</v>
      </c>
      <c r="L9" s="80">
        <f t="shared" si="3"/>
        <v>0.3076923076923076</v>
      </c>
    </row>
    <row r="10" spans="2:12" ht="18" customHeight="1">
      <c r="C10" s="81" t="s">
        <v>195</v>
      </c>
      <c r="D10" s="82" t="str">
        <f t="shared" si="0"/>
        <v>SMT P&amp;P 5 Dual Lane</v>
      </c>
      <c r="E10" s="83" t="str">
        <f>IFERROR(IFERROR(VLOOKUP($C10,'Process Concept'!$E$10:$U$1000,3,FALSE),VLOOKUP($D10,'Process Concept'!$E$10:$U$1000,3,FALSE)),"")</f>
        <v/>
      </c>
      <c r="F10" s="83" t="str">
        <f>IFERROR(IFERROR(VLOOKUP($C10,'Process Concept'!$E$10:$U$1000,16,FALSE),VLOOKUP($D10,'Process Concept'!$E$10:$U$1000,16,FALSE)),"")</f>
        <v/>
      </c>
      <c r="G10" s="83" t="str">
        <f>IFERROR(IFERROR(VLOOKUP($C10,'Process Concept'!$E$10:$U$1000,17,FALSE),VLOOKUP($D10,'Process Concept'!$E$10:$U$1000,17,FALSE)),"")</f>
        <v/>
      </c>
      <c r="H10" s="22" t="str">
        <f t="shared" si="1"/>
        <v/>
      </c>
      <c r="I10" s="87" t="str">
        <f t="shared" si="2"/>
        <v/>
      </c>
      <c r="K10" s="83" t="str">
        <f>IFERROR(IFERROR(VLOOKUP($C10,'Process Concept'!$E$10:$U$1000,8,FALSE),VLOOKUP($D10,'Process Concept'!$E$10:$U$1000,8,FALSE)),"")</f>
        <v/>
      </c>
      <c r="L10" s="80" t="str">
        <f t="shared" si="3"/>
        <v/>
      </c>
    </row>
    <row r="11" spans="2:12" ht="18" customHeight="1">
      <c r="C11" s="81" t="s">
        <v>196</v>
      </c>
      <c r="D11" s="82" t="str">
        <f t="shared" si="0"/>
        <v>SMT P&amp;P 6 Dual Lane</v>
      </c>
      <c r="E11" s="83" t="str">
        <f>IFERROR(IFERROR(VLOOKUP($C11,'Process Concept'!$E$10:$U$1000,3,FALSE),VLOOKUP($D11,'Process Concept'!$E$10:$U$1000,3,FALSE)),"")</f>
        <v/>
      </c>
      <c r="F11" s="83" t="str">
        <f>IFERROR(IFERROR(VLOOKUP($C11,'Process Concept'!$E$10:$U$1000,16,FALSE),VLOOKUP($D11,'Process Concept'!$E$10:$U$1000,16,FALSE)),"")</f>
        <v/>
      </c>
      <c r="G11" s="83" t="str">
        <f>IFERROR(IFERROR(VLOOKUP($C11,'Process Concept'!$E$10:$U$1000,17,FALSE),VLOOKUP($D11,'Process Concept'!$E$10:$U$1000,17,FALSE)),"")</f>
        <v/>
      </c>
      <c r="H11" s="22" t="str">
        <f t="shared" si="1"/>
        <v/>
      </c>
      <c r="I11" s="87" t="str">
        <f t="shared" si="2"/>
        <v/>
      </c>
      <c r="K11" s="83" t="str">
        <f>IFERROR(IFERROR(VLOOKUP($C11,'Process Concept'!$E$10:$U$1000,8,FALSE),VLOOKUP($D11,'Process Concept'!$E$10:$U$1000,8,FALSE)),"")</f>
        <v/>
      </c>
      <c r="L11" s="80" t="str">
        <f t="shared" si="3"/>
        <v/>
      </c>
    </row>
    <row r="12" spans="2:12" ht="18" customHeight="1">
      <c r="C12" s="81" t="s">
        <v>197</v>
      </c>
      <c r="D12" s="82" t="str">
        <f t="shared" si="0"/>
        <v>SMT P&amp;P 7 Dual Lane</v>
      </c>
      <c r="E12" s="83" t="str">
        <f>IFERROR(IFERROR(VLOOKUP($C12,'Process Concept'!$E$10:$U$1000,3,FALSE),VLOOKUP($D12,'Process Concept'!$E$10:$U$1000,3,FALSE)),"")</f>
        <v/>
      </c>
      <c r="F12" s="83" t="str">
        <f>IFERROR(IFERROR(VLOOKUP($C12,'Process Concept'!$E$10:$U$1000,16,FALSE),VLOOKUP($D12,'Process Concept'!$E$10:$U$1000,16,FALSE)),"")</f>
        <v/>
      </c>
      <c r="G12" s="83" t="str">
        <f>IFERROR(IFERROR(VLOOKUP($C12,'Process Concept'!$E$10:$U$1000,17,FALSE),VLOOKUP($D12,'Process Concept'!$E$10:$U$1000,17,FALSE)),"")</f>
        <v/>
      </c>
      <c r="H12" s="22" t="str">
        <f t="shared" si="1"/>
        <v/>
      </c>
      <c r="I12" s="87" t="str">
        <f t="shared" si="2"/>
        <v/>
      </c>
      <c r="K12" s="83" t="str">
        <f>IFERROR(IFERROR(VLOOKUP($C12,'Process Concept'!$E$10:$U$1000,8,FALSE),VLOOKUP($D12,'Process Concept'!$E$10:$U$1000,8,FALSE)),"")</f>
        <v/>
      </c>
      <c r="L12" s="80" t="str">
        <f t="shared" si="3"/>
        <v/>
      </c>
    </row>
    <row r="13" spans="2:12" ht="18" customHeight="1">
      <c r="C13" s="81" t="s">
        <v>198</v>
      </c>
      <c r="D13" s="82" t="str">
        <f t="shared" si="0"/>
        <v>SMT P&amp;P 8 Dual Lane</v>
      </c>
      <c r="E13" s="83" t="str">
        <f>IFERROR(IFERROR(VLOOKUP($C13,'Process Concept'!$E$10:$U$1000,3,FALSE),VLOOKUP($D13,'Process Concept'!$E$10:$U$1000,3,FALSE)),"")</f>
        <v/>
      </c>
      <c r="F13" s="83" t="str">
        <f>IFERROR(IFERROR(VLOOKUP($C13,'Process Concept'!$E$10:$U$1000,16,FALSE),VLOOKUP($D13,'Process Concept'!$E$10:$U$1000,16,FALSE)),"")</f>
        <v/>
      </c>
      <c r="G13" s="83" t="str">
        <f>IFERROR(IFERROR(VLOOKUP($C13,'Process Concept'!$E$10:$U$1000,17,FALSE),VLOOKUP($D13,'Process Concept'!$E$10:$U$1000,17,FALSE)),"")</f>
        <v/>
      </c>
      <c r="H13" s="22" t="str">
        <f t="shared" si="1"/>
        <v/>
      </c>
      <c r="I13" s="87" t="str">
        <f t="shared" si="2"/>
        <v/>
      </c>
      <c r="K13" s="83" t="str">
        <f>IFERROR(IFERROR(VLOOKUP($C13,'Process Concept'!$E$10:$U$1000,8,FALSE),VLOOKUP($D13,'Process Concept'!$E$10:$U$1000,8,FALSE)),"")</f>
        <v/>
      </c>
      <c r="L13" s="80" t="str">
        <f t="shared" si="3"/>
        <v/>
      </c>
    </row>
    <row r="14" spans="2:12" ht="18" customHeight="1">
      <c r="C14" s="81" t="s">
        <v>199</v>
      </c>
      <c r="D14" s="82" t="str">
        <f t="shared" si="0"/>
        <v>SMT P&amp;P 9 Dual Lane</v>
      </c>
      <c r="E14" s="83" t="str">
        <f>IFERROR(IFERROR(VLOOKUP($C14,'Process Concept'!$E$10:$U$1000,3,FALSE),VLOOKUP($D14,'Process Concept'!$E$10:$U$1000,3,FALSE)),"")</f>
        <v/>
      </c>
      <c r="F14" s="83" t="str">
        <f>IFERROR(IFERROR(VLOOKUP($C14,'Process Concept'!$E$10:$U$1000,16,FALSE),VLOOKUP($D14,'Process Concept'!$E$10:$U$1000,16,FALSE)),"")</f>
        <v/>
      </c>
      <c r="G14" s="83" t="str">
        <f>IFERROR(IFERROR(VLOOKUP($C14,'Process Concept'!$E$10:$U$1000,17,FALSE),VLOOKUP($D14,'Process Concept'!$E$10:$U$1000,17,FALSE)),"")</f>
        <v/>
      </c>
      <c r="H14" s="22" t="str">
        <f t="shared" si="1"/>
        <v/>
      </c>
      <c r="I14" s="87" t="str">
        <f t="shared" si="2"/>
        <v/>
      </c>
      <c r="K14" s="83" t="str">
        <f>IFERROR(IFERROR(VLOOKUP($C14,'Process Concept'!$E$10:$U$1000,8,FALSE),VLOOKUP($D14,'Process Concept'!$E$10:$U$1000,8,FALSE)),"")</f>
        <v/>
      </c>
      <c r="L14" s="80" t="str">
        <f t="shared" si="3"/>
        <v/>
      </c>
    </row>
    <row r="15" spans="2:12" ht="18" customHeight="1">
      <c r="C15" s="81" t="s">
        <v>200</v>
      </c>
      <c r="D15" s="82" t="str">
        <f t="shared" si="0"/>
        <v>SMT P&amp;P 10 Dual Lane</v>
      </c>
      <c r="E15" s="83" t="str">
        <f>IFERROR(IFERROR(VLOOKUP($C15,'Process Concept'!$E$10:$U$1000,3,FALSE),VLOOKUP($D15,'Process Concept'!$E$10:$U$1000,3,FALSE)),"")</f>
        <v/>
      </c>
      <c r="F15" s="83" t="str">
        <f>IFERROR(IFERROR(VLOOKUP($C15,'Process Concept'!$E$10:$U$1000,16,FALSE),VLOOKUP($D15,'Process Concept'!$E$10:$U$1000,16,FALSE)),"")</f>
        <v/>
      </c>
      <c r="G15" s="83" t="str">
        <f>IFERROR(IFERROR(VLOOKUP($C15,'Process Concept'!$E$10:$U$1000,17,FALSE),VLOOKUP($D15,'Process Concept'!$E$10:$U$1000,17,FALSE)),"")</f>
        <v/>
      </c>
      <c r="H15" s="22" t="str">
        <f t="shared" si="1"/>
        <v/>
      </c>
      <c r="I15" s="87" t="str">
        <f t="shared" si="2"/>
        <v/>
      </c>
      <c r="K15" s="83" t="str">
        <f>IFERROR(IFERROR(VLOOKUP($C15,'Process Concept'!$E$10:$U$1000,8,FALSE),VLOOKUP($D15,'Process Concept'!$E$10:$U$1000,8,FALSE)),"")</f>
        <v/>
      </c>
      <c r="L15" s="80" t="str">
        <f t="shared" si="3"/>
        <v/>
      </c>
    </row>
    <row r="16" spans="2:12" ht="18" customHeight="1">
      <c r="C16" s="81" t="s">
        <v>201</v>
      </c>
      <c r="D16" s="82" t="str">
        <f t="shared" si="0"/>
        <v>SMT P&amp;P 11 Dual Lane</v>
      </c>
      <c r="E16" s="83" t="str">
        <f>IFERROR(IFERROR(VLOOKUP($C16,'Process Concept'!$E$10:$U$1000,3,FALSE),VLOOKUP($D16,'Process Concept'!$E$10:$U$1000,3,FALSE)),"")</f>
        <v/>
      </c>
      <c r="F16" s="83" t="str">
        <f>IFERROR(IFERROR(VLOOKUP($C16,'Process Concept'!$E$10:$U$1000,16,FALSE),VLOOKUP($D16,'Process Concept'!$E$10:$U$1000,16,FALSE)),"")</f>
        <v/>
      </c>
      <c r="G16" s="83" t="str">
        <f>IFERROR(IFERROR(VLOOKUP($C16,'Process Concept'!$E$10:$U$1000,17,FALSE),VLOOKUP($D16,'Process Concept'!$E$10:$U$1000,17,FALSE)),"")</f>
        <v/>
      </c>
      <c r="H16" s="22" t="str">
        <f t="shared" si="1"/>
        <v/>
      </c>
      <c r="I16" s="87" t="str">
        <f t="shared" si="2"/>
        <v/>
      </c>
      <c r="K16" s="83" t="str">
        <f>IFERROR(IFERROR(VLOOKUP($C16,'Process Concept'!$E$10:$U$1000,8,FALSE),VLOOKUP($D16,'Process Concept'!$E$10:$U$1000,8,FALSE)),"")</f>
        <v/>
      </c>
      <c r="L16" s="80" t="str">
        <f t="shared" si="3"/>
        <v/>
      </c>
    </row>
    <row r="17" spans="3:12" ht="18" customHeight="1">
      <c r="C17" s="81" t="s">
        <v>202</v>
      </c>
      <c r="D17" s="82" t="str">
        <f t="shared" si="0"/>
        <v>SMT P&amp;P 12 Dual Lane</v>
      </c>
      <c r="E17" s="83" t="str">
        <f>IFERROR(IFERROR(VLOOKUP($C17,'Process Concept'!$E$10:$U$1000,3,FALSE),VLOOKUP($D17,'Process Concept'!$E$10:$U$1000,3,FALSE)),"")</f>
        <v/>
      </c>
      <c r="F17" s="83" t="str">
        <f>IFERROR(IFERROR(VLOOKUP($C17,'Process Concept'!$E$10:$U$1000,16,FALSE),VLOOKUP($D17,'Process Concept'!$E$10:$U$1000,16,FALSE)),"")</f>
        <v/>
      </c>
      <c r="G17" s="83" t="str">
        <f>IFERROR(IFERROR(VLOOKUP($C17,'Process Concept'!$E$10:$U$1000,17,FALSE),VLOOKUP($D17,'Process Concept'!$E$10:$U$1000,17,FALSE)),"")</f>
        <v/>
      </c>
      <c r="H17" s="22" t="str">
        <f t="shared" si="1"/>
        <v/>
      </c>
      <c r="I17" s="87" t="str">
        <f t="shared" si="2"/>
        <v/>
      </c>
      <c r="K17" s="83" t="str">
        <f>IFERROR(IFERROR(VLOOKUP($C17,'Process Concept'!$E$10:$U$1000,8,FALSE),VLOOKUP($D17,'Process Concept'!$E$10:$U$1000,8,FALSE)),"")</f>
        <v/>
      </c>
      <c r="L17" s="80" t="str">
        <f t="shared" si="3"/>
        <v/>
      </c>
    </row>
    <row r="18" spans="3:12" ht="18" customHeight="1">
      <c r="C18" s="81" t="s">
        <v>203</v>
      </c>
      <c r="D18" s="82" t="str">
        <f t="shared" si="0"/>
        <v>SMT P&amp;P 13 Dual Lane</v>
      </c>
      <c r="E18" s="83" t="str">
        <f>IFERROR(IFERROR(VLOOKUP($C18,'Process Concept'!$E$10:$U$1000,3,FALSE),VLOOKUP($D18,'Process Concept'!$E$10:$U$1000,3,FALSE)),"")</f>
        <v/>
      </c>
      <c r="F18" s="83" t="str">
        <f>IFERROR(IFERROR(VLOOKUP($C18,'Process Concept'!$E$10:$U$1000,16,FALSE),VLOOKUP($D18,'Process Concept'!$E$10:$U$1000,16,FALSE)),"")</f>
        <v/>
      </c>
      <c r="G18" s="83" t="str">
        <f>IFERROR(IFERROR(VLOOKUP($C18,'Process Concept'!$E$10:$U$1000,17,FALSE),VLOOKUP($D18,'Process Concept'!$E$10:$U$1000,17,FALSE)),"")</f>
        <v/>
      </c>
      <c r="H18" s="22" t="str">
        <f t="shared" si="1"/>
        <v/>
      </c>
      <c r="I18" s="87" t="str">
        <f t="shared" si="2"/>
        <v/>
      </c>
      <c r="K18" s="83" t="str">
        <f>IFERROR(IFERROR(VLOOKUP($C18,'Process Concept'!$E$10:$U$1000,8,FALSE),VLOOKUP($D18,'Process Concept'!$E$10:$U$1000,8,FALSE)),"")</f>
        <v/>
      </c>
      <c r="L18" s="80" t="str">
        <f t="shared" si="3"/>
        <v/>
      </c>
    </row>
    <row r="19" spans="3:12" ht="18" customHeight="1">
      <c r="C19" s="81" t="s">
        <v>204</v>
      </c>
      <c r="D19" s="82" t="str">
        <f t="shared" si="0"/>
        <v>SMT P&amp;P 14 Dual Lane</v>
      </c>
      <c r="E19" s="83" t="str">
        <f>IFERROR(IFERROR(VLOOKUP($C19,'Process Concept'!$E$10:$U$1000,3,FALSE),VLOOKUP($D19,'Process Concept'!$E$10:$U$1000,3,FALSE)),"")</f>
        <v/>
      </c>
      <c r="F19" s="83" t="str">
        <f>IFERROR(IFERROR(VLOOKUP($C19,'Process Concept'!$E$10:$U$1000,16,FALSE),VLOOKUP($D19,'Process Concept'!$E$10:$U$1000,16,FALSE)),"")</f>
        <v/>
      </c>
      <c r="G19" s="83" t="str">
        <f>IFERROR(IFERROR(VLOOKUP($C19,'Process Concept'!$E$10:$U$1000,17,FALSE),VLOOKUP($D19,'Process Concept'!$E$10:$U$1000,17,FALSE)),"")</f>
        <v/>
      </c>
      <c r="H19" s="22" t="str">
        <f t="shared" si="1"/>
        <v/>
      </c>
      <c r="I19" s="87" t="str">
        <f t="shared" si="2"/>
        <v/>
      </c>
      <c r="K19" s="83" t="str">
        <f>IFERROR(IFERROR(VLOOKUP($C19,'Process Concept'!$E$10:$U$1000,8,FALSE),VLOOKUP($D19,'Process Concept'!$E$10:$U$1000,8,FALSE)),"")</f>
        <v/>
      </c>
      <c r="L19" s="80" t="str">
        <f t="shared" si="3"/>
        <v/>
      </c>
    </row>
    <row r="20" spans="3:12" ht="18" customHeight="1">
      <c r="C20" s="81" t="s">
        <v>205</v>
      </c>
      <c r="D20" s="82" t="str">
        <f t="shared" si="0"/>
        <v>SMT P&amp;P 15 Dual Lane</v>
      </c>
      <c r="E20" s="83" t="str">
        <f>IFERROR(IFERROR(VLOOKUP($C20,'Process Concept'!$E$10:$U$1000,3,FALSE),VLOOKUP($D20,'Process Concept'!$E$10:$U$1000,3,FALSE)),"")</f>
        <v/>
      </c>
      <c r="F20" s="83" t="str">
        <f>IFERROR(IFERROR(VLOOKUP($C20,'Process Concept'!$E$10:$U$1000,16,FALSE),VLOOKUP($D20,'Process Concept'!$E$10:$U$1000,16,FALSE)),"")</f>
        <v/>
      </c>
      <c r="G20" s="83" t="str">
        <f>IFERROR(IFERROR(VLOOKUP($C20,'Process Concept'!$E$10:$U$1000,17,FALSE),VLOOKUP($D20,'Process Concept'!$E$10:$U$1000,17,FALSE)),"")</f>
        <v/>
      </c>
      <c r="H20" s="22" t="str">
        <f t="shared" si="1"/>
        <v/>
      </c>
      <c r="I20" s="87" t="str">
        <f t="shared" si="2"/>
        <v/>
      </c>
      <c r="K20" s="83" t="str">
        <f>IFERROR(IFERROR(VLOOKUP($C20,'Process Concept'!$E$10:$U$1000,8,FALSE),VLOOKUP($D20,'Process Concept'!$E$10:$U$1000,8,FALSE)),"")</f>
        <v/>
      </c>
      <c r="L20" s="80" t="str">
        <f t="shared" si="3"/>
        <v/>
      </c>
    </row>
    <row r="21" spans="3:12" ht="18" customHeight="1">
      <c r="C21" s="81" t="s">
        <v>206</v>
      </c>
      <c r="D21" s="82" t="str">
        <f t="shared" si="0"/>
        <v>SMT P&amp;P 16 Dual Lane</v>
      </c>
      <c r="E21" s="83" t="str">
        <f>IFERROR(IFERROR(VLOOKUP($C21,'Process Concept'!$E$10:$U$1000,3,FALSE),VLOOKUP($D21,'Process Concept'!$E$10:$U$1000,3,FALSE)),"")</f>
        <v/>
      </c>
      <c r="F21" s="83" t="str">
        <f>IFERROR(IFERROR(VLOOKUP($C21,'Process Concept'!$E$10:$U$1000,16,FALSE),VLOOKUP($D21,'Process Concept'!$E$10:$U$1000,16,FALSE)),"")</f>
        <v/>
      </c>
      <c r="G21" s="83" t="str">
        <f>IFERROR(IFERROR(VLOOKUP($C21,'Process Concept'!$E$10:$U$1000,17,FALSE),VLOOKUP($D21,'Process Concept'!$E$10:$U$1000,17,FALSE)),"")</f>
        <v/>
      </c>
      <c r="H21" s="22" t="str">
        <f t="shared" si="1"/>
        <v/>
      </c>
      <c r="I21" s="87" t="str">
        <f t="shared" si="2"/>
        <v/>
      </c>
      <c r="K21" s="83" t="str">
        <f>IFERROR(IFERROR(VLOOKUP($C21,'Process Concept'!$E$10:$U$1000,8,FALSE),VLOOKUP($D21,'Process Concept'!$E$10:$U$1000,8,FALSE)),"")</f>
        <v/>
      </c>
      <c r="L21" s="80" t="str">
        <f t="shared" si="3"/>
        <v/>
      </c>
    </row>
    <row r="22" spans="3:12" ht="18" customHeight="1">
      <c r="C22" s="81" t="s">
        <v>207</v>
      </c>
      <c r="D22" s="82" t="str">
        <f t="shared" si="0"/>
        <v>SMT P&amp;P 17 Dual Lane</v>
      </c>
      <c r="E22" s="83" t="str">
        <f>IFERROR(IFERROR(VLOOKUP($C22,'Process Concept'!$E$10:$U$1000,3,FALSE),VLOOKUP($D22,'Process Concept'!$E$10:$U$1000,3,FALSE)),"")</f>
        <v/>
      </c>
      <c r="F22" s="83" t="str">
        <f>IFERROR(IFERROR(VLOOKUP($C22,'Process Concept'!$E$10:$U$1000,16,FALSE),VLOOKUP($D22,'Process Concept'!$E$10:$U$1000,16,FALSE)),"")</f>
        <v/>
      </c>
      <c r="G22" s="83" t="str">
        <f>IFERROR(IFERROR(VLOOKUP($C22,'Process Concept'!$E$10:$U$1000,17,FALSE),VLOOKUP($D22,'Process Concept'!$E$10:$U$1000,17,FALSE)),"")</f>
        <v/>
      </c>
      <c r="H22" s="22" t="str">
        <f t="shared" si="1"/>
        <v/>
      </c>
      <c r="I22" s="87" t="str">
        <f t="shared" si="2"/>
        <v/>
      </c>
      <c r="K22" s="83" t="str">
        <f>IFERROR(IFERROR(VLOOKUP($C22,'Process Concept'!$E$10:$U$1000,8,FALSE),VLOOKUP($D22,'Process Concept'!$E$10:$U$1000,8,FALSE)),"")</f>
        <v/>
      </c>
      <c r="L22" s="80" t="str">
        <f t="shared" si="3"/>
        <v/>
      </c>
    </row>
    <row r="23" spans="3:12" ht="18" customHeight="1">
      <c r="C23" s="81" t="s">
        <v>208</v>
      </c>
      <c r="D23" s="82" t="str">
        <f t="shared" si="0"/>
        <v>SMT P&amp;P 18 Dual Lane</v>
      </c>
      <c r="E23" s="83" t="str">
        <f>IFERROR(IFERROR(VLOOKUP($C23,'Process Concept'!$E$10:$U$1000,3,FALSE),VLOOKUP($D23,'Process Concept'!$E$10:$U$1000,3,FALSE)),"")</f>
        <v/>
      </c>
      <c r="F23" s="83" t="str">
        <f>IFERROR(IFERROR(VLOOKUP($C23,'Process Concept'!$E$10:$U$1000,16,FALSE),VLOOKUP($D23,'Process Concept'!$E$10:$U$1000,16,FALSE)),"")</f>
        <v/>
      </c>
      <c r="G23" s="83" t="str">
        <f>IFERROR(IFERROR(VLOOKUP($C23,'Process Concept'!$E$10:$U$1000,17,FALSE),VLOOKUP($D23,'Process Concept'!$E$10:$U$1000,17,FALSE)),"")</f>
        <v/>
      </c>
      <c r="H23" s="22" t="str">
        <f t="shared" si="1"/>
        <v/>
      </c>
      <c r="I23" s="87" t="str">
        <f t="shared" si="2"/>
        <v/>
      </c>
      <c r="K23" s="83" t="str">
        <f>IFERROR(IFERROR(VLOOKUP($C23,'Process Concept'!$E$10:$U$1000,8,FALSE),VLOOKUP($D23,'Process Concept'!$E$10:$U$1000,8,FALSE)),"")</f>
        <v/>
      </c>
      <c r="L23" s="80" t="str">
        <f t="shared" si="3"/>
        <v/>
      </c>
    </row>
    <row r="24" spans="3:12" ht="18" customHeight="1">
      <c r="C24" s="81" t="s">
        <v>209</v>
      </c>
      <c r="D24" s="82" t="str">
        <f t="shared" si="0"/>
        <v>SMT P&amp;P 19 Dual Lane</v>
      </c>
      <c r="E24" s="83" t="str">
        <f>IFERROR(IFERROR(VLOOKUP($C24,'Process Concept'!$E$10:$U$1000,3,FALSE),VLOOKUP($D24,'Process Concept'!$E$10:$U$1000,3,FALSE)),"")</f>
        <v/>
      </c>
      <c r="F24" s="83" t="str">
        <f>IFERROR(IFERROR(VLOOKUP($C24,'Process Concept'!$E$10:$U$1000,16,FALSE),VLOOKUP($D24,'Process Concept'!$E$10:$U$1000,16,FALSE)),"")</f>
        <v/>
      </c>
      <c r="G24" s="83" t="str">
        <f>IFERROR(IFERROR(VLOOKUP($C24,'Process Concept'!$E$10:$U$1000,17,FALSE),VLOOKUP($D24,'Process Concept'!$E$10:$U$1000,17,FALSE)),"")</f>
        <v/>
      </c>
      <c r="H24" s="22" t="str">
        <f t="shared" si="1"/>
        <v/>
      </c>
      <c r="I24" s="87" t="str">
        <f t="shared" si="2"/>
        <v/>
      </c>
      <c r="K24" s="83" t="str">
        <f>IFERROR(IFERROR(VLOOKUP($C24,'Process Concept'!$E$10:$U$1000,8,FALSE),VLOOKUP($D24,'Process Concept'!$E$10:$U$1000,8,FALSE)),"")</f>
        <v/>
      </c>
      <c r="L24" s="80" t="str">
        <f t="shared" si="3"/>
        <v/>
      </c>
    </row>
    <row r="25" spans="3:12" ht="18" customHeight="1">
      <c r="C25" s="81" t="s">
        <v>210</v>
      </c>
      <c r="D25" s="82" t="str">
        <f t="shared" si="0"/>
        <v>SMT P&amp;P 20 Dual Lane</v>
      </c>
      <c r="E25" s="83" t="str">
        <f>IFERROR(IFERROR(VLOOKUP($C25,'Process Concept'!$E$10:$U$1000,3,FALSE),VLOOKUP($D25,'Process Concept'!$E$10:$U$1000,3,FALSE)),"")</f>
        <v/>
      </c>
      <c r="F25" s="83" t="str">
        <f>IFERROR(IFERROR(VLOOKUP($C25,'Process Concept'!$E$10:$U$1000,16,FALSE),VLOOKUP($D25,'Process Concept'!$E$10:$U$1000,16,FALSE)),"")</f>
        <v/>
      </c>
      <c r="G25" s="83" t="str">
        <f>IFERROR(IFERROR(VLOOKUP($C25,'Process Concept'!$E$10:$U$1000,17,FALSE),VLOOKUP($D25,'Process Concept'!$E$10:$U$1000,17,FALSE)),"")</f>
        <v/>
      </c>
      <c r="H25" s="22" t="str">
        <f t="shared" si="1"/>
        <v/>
      </c>
      <c r="I25" s="87" t="str">
        <f t="shared" si="2"/>
        <v/>
      </c>
      <c r="K25" s="83" t="str">
        <f>IFERROR(IFERROR(VLOOKUP($C25,'Process Concept'!$E$10:$U$1000,8,FALSE),VLOOKUP($D25,'Process Concept'!$E$10:$U$1000,8,FALSE)),"")</f>
        <v/>
      </c>
      <c r="L25" s="80" t="str">
        <f t="shared" si="3"/>
        <v/>
      </c>
    </row>
    <row r="26" spans="3:12" ht="18" customHeight="1">
      <c r="C26" s="81" t="s">
        <v>211</v>
      </c>
      <c r="D26" s="82" t="str">
        <f t="shared" si="0"/>
        <v>SMT P&amp;P 21 Dual Lane</v>
      </c>
      <c r="E26" s="83" t="str">
        <f>IFERROR(IFERROR(VLOOKUP($C26,'Process Concept'!$E$10:$U$1000,3,FALSE),VLOOKUP($D26,'Process Concept'!$E$10:$U$1000,3,FALSE)),"")</f>
        <v/>
      </c>
      <c r="F26" s="83" t="str">
        <f>IFERROR(IFERROR(VLOOKUP($C26,'Process Concept'!$E$10:$U$1000,16,FALSE),VLOOKUP($D26,'Process Concept'!$E$10:$U$1000,16,FALSE)),"")</f>
        <v/>
      </c>
      <c r="G26" s="83" t="str">
        <f>IFERROR(IFERROR(VLOOKUP($C26,'Process Concept'!$E$10:$U$1000,17,FALSE),VLOOKUP($D26,'Process Concept'!$E$10:$U$1000,17,FALSE)),"")</f>
        <v/>
      </c>
      <c r="H26" s="22" t="str">
        <f t="shared" si="1"/>
        <v/>
      </c>
      <c r="I26" s="87" t="str">
        <f t="shared" si="2"/>
        <v/>
      </c>
      <c r="K26" s="83" t="str">
        <f>IFERROR(IFERROR(VLOOKUP($C26,'Process Concept'!$E$10:$U$1000,8,FALSE),VLOOKUP($D26,'Process Concept'!$E$10:$U$1000,8,FALSE)),"")</f>
        <v/>
      </c>
      <c r="L26" s="80" t="str">
        <f t="shared" si="3"/>
        <v/>
      </c>
    </row>
    <row r="27" spans="3:12" ht="18" customHeight="1">
      <c r="C27" s="81" t="s">
        <v>212</v>
      </c>
      <c r="D27" s="82" t="str">
        <f t="shared" si="0"/>
        <v>SMT P&amp;P 22 Dual Lane</v>
      </c>
      <c r="E27" s="83" t="str">
        <f>IFERROR(IFERROR(VLOOKUP($C27,'Process Concept'!$E$10:$U$1000,3,FALSE),VLOOKUP($D27,'Process Concept'!$E$10:$U$1000,3,FALSE)),"")</f>
        <v/>
      </c>
      <c r="F27" s="83" t="str">
        <f>IFERROR(IFERROR(VLOOKUP($C27,'Process Concept'!$E$10:$U$1000,16,FALSE),VLOOKUP($D27,'Process Concept'!$E$10:$U$1000,16,FALSE)),"")</f>
        <v/>
      </c>
      <c r="G27" s="83" t="str">
        <f>IFERROR(IFERROR(VLOOKUP($C27,'Process Concept'!$E$10:$U$1000,17,FALSE),VLOOKUP($D27,'Process Concept'!$E$10:$U$1000,17,FALSE)),"")</f>
        <v/>
      </c>
      <c r="H27" s="22" t="str">
        <f t="shared" si="1"/>
        <v/>
      </c>
      <c r="I27" s="87" t="str">
        <f t="shared" si="2"/>
        <v/>
      </c>
      <c r="K27" s="83" t="str">
        <f>IFERROR(IFERROR(VLOOKUP($C27,'Process Concept'!$E$10:$U$1000,8,FALSE),VLOOKUP($D27,'Process Concept'!$E$10:$U$1000,8,FALSE)),"")</f>
        <v/>
      </c>
      <c r="L27" s="80" t="str">
        <f t="shared" si="3"/>
        <v/>
      </c>
    </row>
    <row r="28" spans="3:12" ht="18" customHeight="1">
      <c r="C28" s="81" t="s">
        <v>213</v>
      </c>
      <c r="D28" s="82" t="str">
        <f t="shared" si="0"/>
        <v>SMT P&amp;P 23 Dual Lane</v>
      </c>
      <c r="E28" s="83" t="str">
        <f>IFERROR(IFERROR(VLOOKUP($C28,'Process Concept'!$E$10:$U$1000,3,FALSE),VLOOKUP($D28,'Process Concept'!$E$10:$U$1000,3,FALSE)),"")</f>
        <v/>
      </c>
      <c r="F28" s="83" t="str">
        <f>IFERROR(IFERROR(VLOOKUP($C28,'Process Concept'!$E$10:$U$1000,16,FALSE),VLOOKUP($D28,'Process Concept'!$E$10:$U$1000,16,FALSE)),"")</f>
        <v/>
      </c>
      <c r="G28" s="83" t="str">
        <f>IFERROR(IFERROR(VLOOKUP($C28,'Process Concept'!$E$10:$U$1000,17,FALSE),VLOOKUP($D28,'Process Concept'!$E$10:$U$1000,17,FALSE)),"")</f>
        <v/>
      </c>
      <c r="H28" s="22" t="str">
        <f t="shared" si="1"/>
        <v/>
      </c>
      <c r="I28" s="87" t="str">
        <f t="shared" si="2"/>
        <v/>
      </c>
      <c r="K28" s="83" t="str">
        <f>IFERROR(IFERROR(VLOOKUP($C28,'Process Concept'!$E$10:$U$1000,8,FALSE),VLOOKUP($D28,'Process Concept'!$E$10:$U$1000,8,FALSE)),"")</f>
        <v/>
      </c>
      <c r="L28" s="80" t="str">
        <f t="shared" si="3"/>
        <v/>
      </c>
    </row>
    <row r="29" spans="3:12" ht="18" customHeight="1">
      <c r="C29" s="81" t="s">
        <v>214</v>
      </c>
      <c r="D29" s="82" t="str">
        <f t="shared" si="0"/>
        <v>SMT P&amp;P 24 Dual Lane</v>
      </c>
      <c r="E29" s="83" t="str">
        <f>IFERROR(IFERROR(VLOOKUP($C29,'Process Concept'!$E$10:$U$1000,3,FALSE),VLOOKUP($D29,'Process Concept'!$E$10:$U$1000,3,FALSE)),"")</f>
        <v/>
      </c>
      <c r="F29" s="83" t="str">
        <f>IFERROR(IFERROR(VLOOKUP($C29,'Process Concept'!$E$10:$U$1000,16,FALSE),VLOOKUP($D29,'Process Concept'!$E$10:$U$1000,16,FALSE)),"")</f>
        <v/>
      </c>
      <c r="G29" s="83" t="str">
        <f>IFERROR(IFERROR(VLOOKUP($C29,'Process Concept'!$E$10:$U$1000,17,FALSE),VLOOKUP($D29,'Process Concept'!$E$10:$U$1000,17,FALSE)),"")</f>
        <v/>
      </c>
      <c r="H29" s="22" t="str">
        <f t="shared" si="1"/>
        <v/>
      </c>
      <c r="I29" s="87" t="str">
        <f t="shared" si="2"/>
        <v/>
      </c>
      <c r="K29" s="83" t="str">
        <f>IFERROR(IFERROR(VLOOKUP($C29,'Process Concept'!$E$10:$U$1000,8,FALSE),VLOOKUP($D29,'Process Concept'!$E$10:$U$1000,8,FALSE)),"")</f>
        <v/>
      </c>
      <c r="L29" s="80" t="str">
        <f t="shared" si="3"/>
        <v/>
      </c>
    </row>
    <row r="30" spans="3:12" ht="18" customHeight="1">
      <c r="C30" s="81" t="s">
        <v>215</v>
      </c>
      <c r="D30" s="82" t="str">
        <f t="shared" si="0"/>
        <v>SMT P&amp;P 25 Dual Lane</v>
      </c>
      <c r="E30" s="83" t="str">
        <f>IFERROR(IFERROR(VLOOKUP($C30,'Process Concept'!$E$10:$U$1000,3,FALSE),VLOOKUP($D30,'Process Concept'!$E$10:$U$1000,3,FALSE)),"")</f>
        <v/>
      </c>
      <c r="F30" s="83" t="str">
        <f>IFERROR(IFERROR(VLOOKUP($C30,'Process Concept'!$E$10:$U$1000,16,FALSE),VLOOKUP($D30,'Process Concept'!$E$10:$U$1000,16,FALSE)),"")</f>
        <v/>
      </c>
      <c r="G30" s="83" t="str">
        <f>IFERROR(IFERROR(VLOOKUP($C30,'Process Concept'!$E$10:$U$1000,17,FALSE),VLOOKUP($D30,'Process Concept'!$E$10:$U$1000,17,FALSE)),"")</f>
        <v/>
      </c>
      <c r="H30" s="22" t="str">
        <f t="shared" si="1"/>
        <v/>
      </c>
      <c r="I30" s="87" t="str">
        <f t="shared" si="2"/>
        <v/>
      </c>
      <c r="K30" s="83" t="str">
        <f>IFERROR(IFERROR(VLOOKUP($C30,'Process Concept'!$E$10:$U$1000,8,FALSE),VLOOKUP($D30,'Process Concept'!$E$10:$U$1000,8,FALSE)),"")</f>
        <v/>
      </c>
      <c r="L30" s="80" t="str">
        <f t="shared" si="3"/>
        <v/>
      </c>
    </row>
    <row r="31" spans="3:12" ht="18" customHeight="1">
      <c r="C31" s="81" t="s">
        <v>191</v>
      </c>
      <c r="D31" s="82" t="str">
        <f t="shared" si="0"/>
        <v>SMT P&amp;P 26 Dual Lane</v>
      </c>
      <c r="E31" s="83" t="str">
        <f>IFERROR(IFERROR(VLOOKUP($C31,'Process Concept'!$E$10:$U$1000,3,FALSE),VLOOKUP($D31,'Process Concept'!$E$10:$U$1000,3,FALSE)),"")</f>
        <v/>
      </c>
      <c r="F31" s="83" t="str">
        <f>IFERROR(IFERROR(VLOOKUP($C31,'Process Concept'!$E$10:$U$1000,16,FALSE),VLOOKUP($D31,'Process Concept'!$E$10:$U$1000,16,FALSE)),"")</f>
        <v/>
      </c>
      <c r="G31" s="83" t="str">
        <f>IFERROR(IFERROR(VLOOKUP($C31,'Process Concept'!$E$10:$U$1000,17,FALSE),VLOOKUP($D31,'Process Concept'!$E$10:$U$1000,17,FALSE)),"")</f>
        <v/>
      </c>
      <c r="H31" s="22" t="str">
        <f t="shared" si="1"/>
        <v/>
      </c>
      <c r="I31" s="87" t="str">
        <f t="shared" si="2"/>
        <v/>
      </c>
      <c r="K31" s="83" t="str">
        <f>IFERROR(IFERROR(VLOOKUP($C31,'Process Concept'!$E$10:$U$1000,8,FALSE),VLOOKUP($D31,'Process Concept'!$E$10:$U$1000,8,FALSE)),"")</f>
        <v/>
      </c>
      <c r="L31" s="80" t="str">
        <f t="shared" si="3"/>
        <v/>
      </c>
    </row>
    <row r="32" spans="3:12" ht="18" customHeight="1">
      <c r="C32" s="81" t="s">
        <v>216</v>
      </c>
      <c r="D32" s="82" t="str">
        <f t="shared" si="0"/>
        <v>SMT P&amp;P 27 Dual Lane</v>
      </c>
      <c r="E32" s="83" t="str">
        <f>IFERROR(IFERROR(VLOOKUP($C32,'Process Concept'!$E$10:$U$1000,3,FALSE),VLOOKUP($D32,'Process Concept'!$E$10:$U$1000,3,FALSE)),"")</f>
        <v/>
      </c>
      <c r="F32" s="83" t="str">
        <f>IFERROR(IFERROR(VLOOKUP($C32,'Process Concept'!$E$10:$U$1000,16,FALSE),VLOOKUP($D32,'Process Concept'!$E$10:$U$1000,16,FALSE)),"")</f>
        <v/>
      </c>
      <c r="G32" s="83" t="str">
        <f>IFERROR(IFERROR(VLOOKUP($C32,'Process Concept'!$E$10:$U$1000,17,FALSE),VLOOKUP($D32,'Process Concept'!$E$10:$U$1000,17,FALSE)),"")</f>
        <v/>
      </c>
      <c r="H32" s="22" t="str">
        <f t="shared" si="1"/>
        <v/>
      </c>
      <c r="I32" s="87" t="str">
        <f t="shared" si="2"/>
        <v/>
      </c>
      <c r="K32" s="83" t="str">
        <f>IFERROR(IFERROR(VLOOKUP($C32,'Process Concept'!$E$10:$U$1000,8,FALSE),VLOOKUP($D32,'Process Concept'!$E$10:$U$1000,8,FALSE)),"")</f>
        <v/>
      </c>
      <c r="L32" s="80" t="str">
        <f t="shared" si="3"/>
        <v/>
      </c>
    </row>
    <row r="33" spans="3:12" ht="18" customHeight="1">
      <c r="C33" s="81" t="s">
        <v>217</v>
      </c>
      <c r="D33" s="82" t="str">
        <f t="shared" si="0"/>
        <v>SMT P&amp;P 28 Dual Lane</v>
      </c>
      <c r="E33" s="83" t="str">
        <f>IFERROR(IFERROR(VLOOKUP($C33,'Process Concept'!$E$10:$U$1000,3,FALSE),VLOOKUP($D33,'Process Concept'!$E$10:$U$1000,3,FALSE)),"")</f>
        <v/>
      </c>
      <c r="F33" s="83" t="str">
        <f>IFERROR(IFERROR(VLOOKUP($C33,'Process Concept'!$E$10:$U$1000,16,FALSE),VLOOKUP($D33,'Process Concept'!$E$10:$U$1000,16,FALSE)),"")</f>
        <v/>
      </c>
      <c r="G33" s="83" t="str">
        <f>IFERROR(IFERROR(VLOOKUP($C33,'Process Concept'!$E$10:$U$1000,17,FALSE),VLOOKUP($D33,'Process Concept'!$E$10:$U$1000,17,FALSE)),"")</f>
        <v/>
      </c>
      <c r="H33" s="22" t="str">
        <f t="shared" si="1"/>
        <v/>
      </c>
      <c r="I33" s="87" t="str">
        <f t="shared" si="2"/>
        <v/>
      </c>
      <c r="K33" s="83" t="str">
        <f>IFERROR(IFERROR(VLOOKUP($C33,'Process Concept'!$E$10:$U$1000,8,FALSE),VLOOKUP($D33,'Process Concept'!$E$10:$U$1000,8,FALSE)),"")</f>
        <v/>
      </c>
      <c r="L33" s="80" t="str">
        <f t="shared" si="3"/>
        <v/>
      </c>
    </row>
    <row r="34" spans="3:12" ht="18" customHeight="1">
      <c r="C34" s="81" t="s">
        <v>218</v>
      </c>
      <c r="D34" s="82" t="str">
        <f t="shared" si="0"/>
        <v>SMT P&amp;P 29 Dual Lane</v>
      </c>
      <c r="E34" s="83" t="str">
        <f>IFERROR(IFERROR(VLOOKUP($C34,'Process Concept'!$E$10:$U$1000,3,FALSE),VLOOKUP($D34,'Process Concept'!$E$10:$U$1000,3,FALSE)),"")</f>
        <v/>
      </c>
      <c r="F34" s="83" t="str">
        <f>IFERROR(IFERROR(VLOOKUP($C34,'Process Concept'!$E$10:$U$1000,16,FALSE),VLOOKUP($D34,'Process Concept'!$E$10:$U$1000,16,FALSE)),"")</f>
        <v/>
      </c>
      <c r="G34" s="83" t="str">
        <f>IFERROR(IFERROR(VLOOKUP($C34,'Process Concept'!$E$10:$U$1000,17,FALSE),VLOOKUP($D34,'Process Concept'!$E$10:$U$1000,17,FALSE)),"")</f>
        <v/>
      </c>
      <c r="H34" s="22" t="str">
        <f t="shared" si="1"/>
        <v/>
      </c>
      <c r="I34" s="87" t="str">
        <f t="shared" si="2"/>
        <v/>
      </c>
      <c r="K34" s="83" t="str">
        <f>IFERROR(IFERROR(VLOOKUP($C34,'Process Concept'!$E$10:$U$1000,8,FALSE),VLOOKUP($D34,'Process Concept'!$E$10:$U$1000,8,FALSE)),"")</f>
        <v/>
      </c>
      <c r="L34" s="80" t="str">
        <f t="shared" si="3"/>
        <v/>
      </c>
    </row>
    <row r="35" spans="3:12" ht="18" customHeight="1">
      <c r="C35" s="81" t="s">
        <v>219</v>
      </c>
      <c r="D35" s="82" t="str">
        <f t="shared" si="0"/>
        <v>SMT P&amp;P 30 Dual Lane</v>
      </c>
      <c r="E35" s="83" t="str">
        <f>IFERROR(IFERROR(VLOOKUP($C35,'Process Concept'!$E$10:$U$1000,3,FALSE),VLOOKUP($D35,'Process Concept'!$E$10:$U$1000,3,FALSE)),"")</f>
        <v/>
      </c>
      <c r="F35" s="83" t="str">
        <f>IFERROR(IFERROR(VLOOKUP($C35,'Process Concept'!$E$10:$U$1000,16,FALSE),VLOOKUP($D35,'Process Concept'!$E$10:$U$1000,16,FALSE)),"")</f>
        <v/>
      </c>
      <c r="G35" s="83" t="str">
        <f>IFERROR(IFERROR(VLOOKUP($C35,'Process Concept'!$E$10:$U$1000,17,FALSE),VLOOKUP($D35,'Process Concept'!$E$10:$U$1000,17,FALSE)),"")</f>
        <v/>
      </c>
      <c r="H35" s="22" t="str">
        <f t="shared" si="1"/>
        <v/>
      </c>
      <c r="I35" s="87" t="str">
        <f t="shared" si="2"/>
        <v/>
      </c>
      <c r="K35" s="83" t="str">
        <f>IFERROR(IFERROR(VLOOKUP($C35,'Process Concept'!$E$10:$U$1000,8,FALSE),VLOOKUP($D35,'Process Concept'!$E$10:$U$1000,8,FALSE)),"")</f>
        <v/>
      </c>
      <c r="L35" s="80" t="str">
        <f t="shared" si="3"/>
        <v/>
      </c>
    </row>
    <row r="36" spans="3:12" ht="18" customHeight="1">
      <c r="C36" s="81" t="s">
        <v>220</v>
      </c>
      <c r="D36" s="82" t="str">
        <f t="shared" si="0"/>
        <v>SMT P&amp;P 31 Dual Lane</v>
      </c>
      <c r="E36" s="83" t="str">
        <f>IFERROR(IFERROR(VLOOKUP($C36,'Process Concept'!$E$10:$U$1000,3,FALSE),VLOOKUP($D36,'Process Concept'!$E$10:$U$1000,3,FALSE)),"")</f>
        <v/>
      </c>
      <c r="F36" s="83" t="str">
        <f>IFERROR(IFERROR(VLOOKUP($C36,'Process Concept'!$E$10:$U$1000,16,FALSE),VLOOKUP($D36,'Process Concept'!$E$10:$U$1000,16,FALSE)),"")</f>
        <v/>
      </c>
      <c r="G36" s="83" t="str">
        <f>IFERROR(IFERROR(VLOOKUP($C36,'Process Concept'!$E$10:$U$1000,17,FALSE),VLOOKUP($D36,'Process Concept'!$E$10:$U$1000,17,FALSE)),"")</f>
        <v/>
      </c>
      <c r="H36" s="22" t="str">
        <f t="shared" si="1"/>
        <v/>
      </c>
      <c r="I36" s="87" t="str">
        <f t="shared" si="2"/>
        <v/>
      </c>
      <c r="K36" s="83" t="str">
        <f>IFERROR(IFERROR(VLOOKUP($C36,'Process Concept'!$E$10:$U$1000,8,FALSE),VLOOKUP($D36,'Process Concept'!$E$10:$U$1000,8,FALSE)),"")</f>
        <v/>
      </c>
      <c r="L36" s="80" t="str">
        <f t="shared" si="3"/>
        <v/>
      </c>
    </row>
    <row r="37" spans="3:12" ht="18" customHeight="1">
      <c r="C37" s="81" t="s">
        <v>221</v>
      </c>
      <c r="D37" s="82" t="str">
        <f t="shared" si="0"/>
        <v>SMT P&amp;P 32 Dual Lane</v>
      </c>
      <c r="E37" s="83" t="str">
        <f>IFERROR(IFERROR(VLOOKUP($C37,'Process Concept'!$E$10:$U$1000,3,FALSE),VLOOKUP($D37,'Process Concept'!$E$10:$U$1000,3,FALSE)),"")</f>
        <v/>
      </c>
      <c r="F37" s="83" t="str">
        <f>IFERROR(IFERROR(VLOOKUP($C37,'Process Concept'!$E$10:$U$1000,16,FALSE),VLOOKUP($D37,'Process Concept'!$E$10:$U$1000,16,FALSE)),"")</f>
        <v/>
      </c>
      <c r="G37" s="83" t="str">
        <f>IFERROR(IFERROR(VLOOKUP($C37,'Process Concept'!$E$10:$U$1000,17,FALSE),VLOOKUP($D37,'Process Concept'!$E$10:$U$1000,17,FALSE)),"")</f>
        <v/>
      </c>
      <c r="H37" s="22" t="str">
        <f t="shared" si="1"/>
        <v/>
      </c>
      <c r="I37" s="87" t="str">
        <f t="shared" si="2"/>
        <v/>
      </c>
      <c r="K37" s="83" t="str">
        <f>IFERROR(IFERROR(VLOOKUP($C37,'Process Concept'!$E$10:$U$1000,8,FALSE),VLOOKUP($D37,'Process Concept'!$E$10:$U$1000,8,FALSE)),"")</f>
        <v/>
      </c>
      <c r="L37" s="80" t="str">
        <f t="shared" si="3"/>
        <v/>
      </c>
    </row>
    <row r="38" spans="3:12" ht="18" customHeight="1">
      <c r="C38" s="81" t="s">
        <v>222</v>
      </c>
      <c r="D38" s="82" t="str">
        <f t="shared" si="0"/>
        <v>SMT P&amp;P 33 Dual Lane</v>
      </c>
      <c r="E38" s="83" t="str">
        <f>IFERROR(IFERROR(VLOOKUP($C38,'Process Concept'!$E$10:$U$1000,3,FALSE),VLOOKUP($D38,'Process Concept'!$E$10:$U$1000,3,FALSE)),"")</f>
        <v/>
      </c>
      <c r="F38" s="83" t="str">
        <f>IFERROR(IFERROR(VLOOKUP($C38,'Process Concept'!$E$10:$U$1000,16,FALSE),VLOOKUP($D38,'Process Concept'!$E$10:$U$1000,16,FALSE)),"")</f>
        <v/>
      </c>
      <c r="G38" s="83" t="str">
        <f>IFERROR(IFERROR(VLOOKUP($C38,'Process Concept'!$E$10:$U$1000,17,FALSE),VLOOKUP($D38,'Process Concept'!$E$10:$U$1000,17,FALSE)),"")</f>
        <v/>
      </c>
      <c r="H38" s="22" t="str">
        <f t="shared" si="1"/>
        <v/>
      </c>
      <c r="I38" s="87" t="str">
        <f t="shared" si="2"/>
        <v/>
      </c>
      <c r="K38" s="83" t="str">
        <f>IFERROR(IFERROR(VLOOKUP($C38,'Process Concept'!$E$10:$U$1000,8,FALSE),VLOOKUP($D38,'Process Concept'!$E$10:$U$1000,8,FALSE)),"")</f>
        <v/>
      </c>
      <c r="L38" s="80" t="str">
        <f t="shared" si="3"/>
        <v/>
      </c>
    </row>
    <row r="39" spans="3:12" ht="18" customHeight="1">
      <c r="C39" s="81" t="s">
        <v>223</v>
      </c>
      <c r="D39" s="82" t="str">
        <f t="shared" si="0"/>
        <v>SMT P&amp;P 34 Dual Lane</v>
      </c>
      <c r="E39" s="83" t="str">
        <f>IFERROR(IFERROR(VLOOKUP($C39,'Process Concept'!$E$10:$U$1000,3,FALSE),VLOOKUP($D39,'Process Concept'!$E$10:$U$1000,3,FALSE)),"")</f>
        <v/>
      </c>
      <c r="F39" s="83" t="str">
        <f>IFERROR(IFERROR(VLOOKUP($C39,'Process Concept'!$E$10:$U$1000,16,FALSE),VLOOKUP($D39,'Process Concept'!$E$10:$U$1000,16,FALSE)),"")</f>
        <v/>
      </c>
      <c r="G39" s="83" t="str">
        <f>IFERROR(IFERROR(VLOOKUP($C39,'Process Concept'!$E$10:$U$1000,17,FALSE),VLOOKUP($D39,'Process Concept'!$E$10:$U$1000,17,FALSE)),"")</f>
        <v/>
      </c>
      <c r="H39" s="22" t="str">
        <f t="shared" si="1"/>
        <v/>
      </c>
      <c r="I39" s="87" t="str">
        <f t="shared" si="2"/>
        <v/>
      </c>
      <c r="K39" s="83" t="str">
        <f>IFERROR(IFERROR(VLOOKUP($C39,'Process Concept'!$E$10:$U$1000,8,FALSE),VLOOKUP($D39,'Process Concept'!$E$10:$U$1000,8,FALSE)),"")</f>
        <v/>
      </c>
      <c r="L39" s="80" t="str">
        <f t="shared" si="3"/>
        <v/>
      </c>
    </row>
    <row r="40" spans="3:12" ht="18" customHeight="1">
      <c r="C40" s="81" t="s">
        <v>224</v>
      </c>
      <c r="D40" s="82" t="str">
        <f t="shared" si="0"/>
        <v>SMT P&amp;P 35 Dual Lane</v>
      </c>
      <c r="E40" s="83" t="str">
        <f>IFERROR(IFERROR(VLOOKUP($C40,'Process Concept'!$E$10:$U$1000,3,FALSE),VLOOKUP($D40,'Process Concept'!$E$10:$U$1000,3,FALSE)),"")</f>
        <v/>
      </c>
      <c r="F40" s="83" t="str">
        <f>IFERROR(IFERROR(VLOOKUP($C40,'Process Concept'!$E$10:$U$1000,16,FALSE),VLOOKUP($D40,'Process Concept'!$E$10:$U$1000,16,FALSE)),"")</f>
        <v/>
      </c>
      <c r="G40" s="83" t="str">
        <f>IFERROR(IFERROR(VLOOKUP($C40,'Process Concept'!$E$10:$U$1000,17,FALSE),VLOOKUP($D40,'Process Concept'!$E$10:$U$1000,17,FALSE)),"")</f>
        <v/>
      </c>
      <c r="H40" s="22" t="str">
        <f t="shared" si="1"/>
        <v/>
      </c>
      <c r="I40" s="87" t="str">
        <f t="shared" si="2"/>
        <v/>
      </c>
      <c r="K40" s="83" t="str">
        <f>IFERROR(IFERROR(VLOOKUP($C40,'Process Concept'!$E$10:$U$1000,8,FALSE),VLOOKUP($D40,'Process Concept'!$E$10:$U$1000,8,FALSE)),"")</f>
        <v/>
      </c>
      <c r="L40" s="80" t="str">
        <f t="shared" si="3"/>
        <v/>
      </c>
    </row>
    <row r="41" spans="3:12" ht="18" customHeight="1">
      <c r="C41" s="81" t="s">
        <v>225</v>
      </c>
      <c r="D41" s="82" t="str">
        <f t="shared" si="0"/>
        <v>SMT P&amp;P 36 Dual Lane</v>
      </c>
      <c r="E41" s="83" t="str">
        <f>IFERROR(IFERROR(VLOOKUP($C41,'Process Concept'!$E$10:$U$1000,3,FALSE),VLOOKUP($D41,'Process Concept'!$E$10:$U$1000,3,FALSE)),"")</f>
        <v/>
      </c>
      <c r="F41" s="83" t="str">
        <f>IFERROR(IFERROR(VLOOKUP($C41,'Process Concept'!$E$10:$U$1000,16,FALSE),VLOOKUP($D41,'Process Concept'!$E$10:$U$1000,16,FALSE)),"")</f>
        <v/>
      </c>
      <c r="G41" s="83" t="str">
        <f>IFERROR(IFERROR(VLOOKUP($C41,'Process Concept'!$E$10:$U$1000,17,FALSE),VLOOKUP($D41,'Process Concept'!$E$10:$U$1000,17,FALSE)),"")</f>
        <v/>
      </c>
      <c r="H41" s="22" t="str">
        <f t="shared" si="1"/>
        <v/>
      </c>
      <c r="I41" s="87" t="str">
        <f t="shared" si="2"/>
        <v/>
      </c>
      <c r="K41" s="83" t="str">
        <f>IFERROR(IFERROR(VLOOKUP($C41,'Process Concept'!$E$10:$U$1000,8,FALSE),VLOOKUP($D41,'Process Concept'!$E$10:$U$1000,8,FALSE)),"")</f>
        <v/>
      </c>
      <c r="L41" s="80" t="str">
        <f t="shared" si="3"/>
        <v/>
      </c>
    </row>
    <row r="42" spans="3:12" ht="18" customHeight="1">
      <c r="C42" s="81" t="s">
        <v>226</v>
      </c>
      <c r="D42" s="82" t="str">
        <f t="shared" si="0"/>
        <v>SMT P&amp;P 37 Dual Lane</v>
      </c>
      <c r="E42" s="83" t="str">
        <f>IFERROR(IFERROR(VLOOKUP($C42,'Process Concept'!$E$10:$U$1000,3,FALSE),VLOOKUP($D42,'Process Concept'!$E$10:$U$1000,3,FALSE)),"")</f>
        <v/>
      </c>
      <c r="F42" s="83" t="str">
        <f>IFERROR(IFERROR(VLOOKUP($C42,'Process Concept'!$E$10:$U$1000,16,FALSE),VLOOKUP($D42,'Process Concept'!$E$10:$U$1000,16,FALSE)),"")</f>
        <v/>
      </c>
      <c r="G42" s="83" t="str">
        <f>IFERROR(IFERROR(VLOOKUP($C42,'Process Concept'!$E$10:$U$1000,17,FALSE),VLOOKUP($D42,'Process Concept'!$E$10:$U$1000,17,FALSE)),"")</f>
        <v/>
      </c>
      <c r="H42" s="22" t="str">
        <f t="shared" si="1"/>
        <v/>
      </c>
      <c r="I42" s="87" t="str">
        <f t="shared" si="2"/>
        <v/>
      </c>
      <c r="K42" s="83" t="str">
        <f>IFERROR(IFERROR(VLOOKUP($C42,'Process Concept'!$E$10:$U$1000,8,FALSE),VLOOKUP($D42,'Process Concept'!$E$10:$U$1000,8,FALSE)),"")</f>
        <v/>
      </c>
      <c r="L42" s="80" t="str">
        <f t="shared" si="3"/>
        <v/>
      </c>
    </row>
    <row r="43" spans="3:12" ht="18" customHeight="1">
      <c r="C43" s="81" t="s">
        <v>227</v>
      </c>
      <c r="D43" s="82" t="str">
        <f t="shared" si="0"/>
        <v>SMT P&amp;P 38 Dual Lane</v>
      </c>
      <c r="E43" s="83" t="str">
        <f>IFERROR(IFERROR(VLOOKUP($C43,'Process Concept'!$E$10:$U$1000,3,FALSE),VLOOKUP($D43,'Process Concept'!$E$10:$U$1000,3,FALSE)),"")</f>
        <v/>
      </c>
      <c r="F43" s="83" t="str">
        <f>IFERROR(IFERROR(VLOOKUP($C43,'Process Concept'!$E$10:$U$1000,16,FALSE),VLOOKUP($D43,'Process Concept'!$E$10:$U$1000,16,FALSE)),"")</f>
        <v/>
      </c>
      <c r="G43" s="83" t="str">
        <f>IFERROR(IFERROR(VLOOKUP($C43,'Process Concept'!$E$10:$U$1000,17,FALSE),VLOOKUP($D43,'Process Concept'!$E$10:$U$1000,17,FALSE)),"")</f>
        <v/>
      </c>
      <c r="H43" s="22" t="str">
        <f t="shared" si="1"/>
        <v/>
      </c>
      <c r="I43" s="87" t="str">
        <f t="shared" si="2"/>
        <v/>
      </c>
      <c r="K43" s="83" t="str">
        <f>IFERROR(IFERROR(VLOOKUP($C43,'Process Concept'!$E$10:$U$1000,8,FALSE),VLOOKUP($D43,'Process Concept'!$E$10:$U$1000,8,FALSE)),"")</f>
        <v/>
      </c>
      <c r="L43" s="80" t="str">
        <f t="shared" si="3"/>
        <v/>
      </c>
    </row>
    <row r="44" spans="3:12" ht="18" customHeight="1">
      <c r="C44" s="81" t="s">
        <v>228</v>
      </c>
      <c r="D44" s="82" t="str">
        <f t="shared" si="0"/>
        <v>SMT P&amp;P 39 Dual Lane</v>
      </c>
      <c r="E44" s="83" t="str">
        <f>IFERROR(IFERROR(VLOOKUP($C44,'Process Concept'!$E$10:$U$1000,3,FALSE),VLOOKUP($D44,'Process Concept'!$E$10:$U$1000,3,FALSE)),"")</f>
        <v/>
      </c>
      <c r="F44" s="83" t="str">
        <f>IFERROR(IFERROR(VLOOKUP($C44,'Process Concept'!$E$10:$U$1000,16,FALSE),VLOOKUP($D44,'Process Concept'!$E$10:$U$1000,16,FALSE)),"")</f>
        <v/>
      </c>
      <c r="G44" s="83" t="str">
        <f>IFERROR(IFERROR(VLOOKUP($C44,'Process Concept'!$E$10:$U$1000,17,FALSE),VLOOKUP($D44,'Process Concept'!$E$10:$U$1000,17,FALSE)),"")</f>
        <v/>
      </c>
      <c r="H44" s="22" t="str">
        <f t="shared" si="1"/>
        <v/>
      </c>
      <c r="I44" s="87" t="str">
        <f t="shared" si="2"/>
        <v/>
      </c>
      <c r="K44" s="83" t="str">
        <f>IFERROR(IFERROR(VLOOKUP($C44,'Process Concept'!$E$10:$U$1000,8,FALSE),VLOOKUP($D44,'Process Concept'!$E$10:$U$1000,8,FALSE)),"")</f>
        <v/>
      </c>
      <c r="L44" s="80" t="str">
        <f t="shared" si="3"/>
        <v/>
      </c>
    </row>
    <row r="45" spans="3:12" ht="18" customHeight="1">
      <c r="C45" s="81" t="s">
        <v>229</v>
      </c>
      <c r="D45" s="82" t="str">
        <f t="shared" si="0"/>
        <v>SMT P&amp;P 40 Dual Lane</v>
      </c>
      <c r="E45" s="83" t="str">
        <f>IFERROR(IFERROR(VLOOKUP($C45,'Process Concept'!$E$10:$U$1000,3,FALSE),VLOOKUP($D45,'Process Concept'!$E$10:$U$1000,3,FALSE)),"")</f>
        <v/>
      </c>
      <c r="F45" s="83" t="str">
        <f>IFERROR(IFERROR(VLOOKUP($C45,'Process Concept'!$E$10:$U$1000,16,FALSE),VLOOKUP($D45,'Process Concept'!$E$10:$U$1000,16,FALSE)),"")</f>
        <v/>
      </c>
      <c r="G45" s="83" t="str">
        <f>IFERROR(IFERROR(VLOOKUP($C45,'Process Concept'!$E$10:$U$1000,17,FALSE),VLOOKUP($D45,'Process Concept'!$E$10:$U$1000,17,FALSE)),"")</f>
        <v/>
      </c>
      <c r="H45" s="22" t="str">
        <f t="shared" si="1"/>
        <v/>
      </c>
      <c r="I45" s="87" t="str">
        <f t="shared" si="2"/>
        <v/>
      </c>
      <c r="K45" s="83" t="str">
        <f>IFERROR(IFERROR(VLOOKUP($C45,'Process Concept'!$E$10:$U$1000,8,FALSE),VLOOKUP($D45,'Process Concept'!$E$10:$U$1000,8,FALSE)),"")</f>
        <v/>
      </c>
      <c r="L45" s="80" t="str">
        <f t="shared" si="3"/>
        <v/>
      </c>
    </row>
    <row r="46" spans="3:12" ht="18" customHeight="1">
      <c r="C46" s="81" t="s">
        <v>230</v>
      </c>
      <c r="D46" s="82" t="str">
        <f t="shared" si="0"/>
        <v>SMT P&amp;P 41 Dual Lane</v>
      </c>
      <c r="E46" s="83" t="str">
        <f>IFERROR(IFERROR(VLOOKUP($C46,'Process Concept'!$E$10:$U$1000,3,FALSE),VLOOKUP($D46,'Process Concept'!$E$10:$U$1000,3,FALSE)),"")</f>
        <v/>
      </c>
      <c r="F46" s="83" t="str">
        <f>IFERROR(IFERROR(VLOOKUP($C46,'Process Concept'!$E$10:$U$1000,16,FALSE),VLOOKUP($D46,'Process Concept'!$E$10:$U$1000,16,FALSE)),"")</f>
        <v/>
      </c>
      <c r="G46" s="83" t="str">
        <f>IFERROR(IFERROR(VLOOKUP($C46,'Process Concept'!$E$10:$U$1000,17,FALSE),VLOOKUP($D46,'Process Concept'!$E$10:$U$1000,17,FALSE)),"")</f>
        <v/>
      </c>
      <c r="H46" s="22" t="str">
        <f t="shared" si="1"/>
        <v/>
      </c>
      <c r="I46" s="87" t="str">
        <f t="shared" si="2"/>
        <v/>
      </c>
      <c r="K46" s="83" t="str">
        <f>IFERROR(IFERROR(VLOOKUP($C46,'Process Concept'!$E$10:$U$1000,8,FALSE),VLOOKUP($D46,'Process Concept'!$E$10:$U$1000,8,FALSE)),"")</f>
        <v/>
      </c>
      <c r="L46" s="80" t="str">
        <f t="shared" si="3"/>
        <v/>
      </c>
    </row>
    <row r="47" spans="3:12" ht="18" customHeight="1">
      <c r="C47" s="81" t="s">
        <v>231</v>
      </c>
      <c r="D47" s="82" t="str">
        <f t="shared" si="0"/>
        <v>SMT P&amp;P 42 Dual Lane</v>
      </c>
      <c r="E47" s="83" t="str">
        <f>IFERROR(IFERROR(VLOOKUP($C47,'Process Concept'!$E$10:$U$1000,3,FALSE),VLOOKUP($D47,'Process Concept'!$E$10:$U$1000,3,FALSE)),"")</f>
        <v/>
      </c>
      <c r="F47" s="83" t="str">
        <f>IFERROR(IFERROR(VLOOKUP($C47,'Process Concept'!$E$10:$U$1000,16,FALSE),VLOOKUP($D47,'Process Concept'!$E$10:$U$1000,16,FALSE)),"")</f>
        <v/>
      </c>
      <c r="G47" s="83" t="str">
        <f>IFERROR(IFERROR(VLOOKUP($C47,'Process Concept'!$E$10:$U$1000,17,FALSE),VLOOKUP($D47,'Process Concept'!$E$10:$U$1000,17,FALSE)),"")</f>
        <v/>
      </c>
      <c r="H47" s="22" t="str">
        <f t="shared" si="1"/>
        <v/>
      </c>
      <c r="I47" s="87" t="str">
        <f t="shared" si="2"/>
        <v/>
      </c>
      <c r="K47" s="83" t="str">
        <f>IFERROR(IFERROR(VLOOKUP($C47,'Process Concept'!$E$10:$U$1000,8,FALSE),VLOOKUP($D47,'Process Concept'!$E$10:$U$1000,8,FALSE)),"")</f>
        <v/>
      </c>
      <c r="L47" s="80" t="str">
        <f t="shared" si="3"/>
        <v/>
      </c>
    </row>
    <row r="48" spans="3:12" ht="18" customHeight="1">
      <c r="C48" s="81" t="s">
        <v>232</v>
      </c>
      <c r="D48" s="82" t="str">
        <f t="shared" si="0"/>
        <v>SMT P&amp;P 43 Dual Lane</v>
      </c>
      <c r="E48" s="83" t="str">
        <f>IFERROR(IFERROR(VLOOKUP($C48,'Process Concept'!$E$10:$U$1000,3,FALSE),VLOOKUP($D48,'Process Concept'!$E$10:$U$1000,3,FALSE)),"")</f>
        <v/>
      </c>
      <c r="F48" s="83" t="str">
        <f>IFERROR(IFERROR(VLOOKUP($C48,'Process Concept'!$E$10:$U$1000,16,FALSE),VLOOKUP($D48,'Process Concept'!$E$10:$U$1000,16,FALSE)),"")</f>
        <v/>
      </c>
      <c r="G48" s="83" t="str">
        <f>IFERROR(IFERROR(VLOOKUP($C48,'Process Concept'!$E$10:$U$1000,17,FALSE),VLOOKUP($D48,'Process Concept'!$E$10:$U$1000,17,FALSE)),"")</f>
        <v/>
      </c>
      <c r="H48" s="22" t="str">
        <f t="shared" si="1"/>
        <v/>
      </c>
      <c r="I48" s="87" t="str">
        <f t="shared" si="2"/>
        <v/>
      </c>
      <c r="K48" s="83" t="str">
        <f>IFERROR(IFERROR(VLOOKUP($C48,'Process Concept'!$E$10:$U$1000,8,FALSE),VLOOKUP($D48,'Process Concept'!$E$10:$U$1000,8,FALSE)),"")</f>
        <v/>
      </c>
      <c r="L48" s="80" t="str">
        <f t="shared" si="3"/>
        <v/>
      </c>
    </row>
    <row r="49" spans="3:12" ht="18" customHeight="1">
      <c r="C49" s="81" t="s">
        <v>233</v>
      </c>
      <c r="D49" s="82" t="str">
        <f t="shared" si="0"/>
        <v>SMT P&amp;P 44 Dual Lane</v>
      </c>
      <c r="E49" s="83" t="str">
        <f>IFERROR(IFERROR(VLOOKUP($C49,'Process Concept'!$E$10:$U$1000,3,FALSE),VLOOKUP($D49,'Process Concept'!$E$10:$U$1000,3,FALSE)),"")</f>
        <v/>
      </c>
      <c r="F49" s="83" t="str">
        <f>IFERROR(IFERROR(VLOOKUP($C49,'Process Concept'!$E$10:$U$1000,16,FALSE),VLOOKUP($D49,'Process Concept'!$E$10:$U$1000,16,FALSE)),"")</f>
        <v/>
      </c>
      <c r="G49" s="83" t="str">
        <f>IFERROR(IFERROR(VLOOKUP($C49,'Process Concept'!$E$10:$U$1000,17,FALSE),VLOOKUP($D49,'Process Concept'!$E$10:$U$1000,17,FALSE)),"")</f>
        <v/>
      </c>
      <c r="H49" s="22" t="str">
        <f t="shared" si="1"/>
        <v/>
      </c>
      <c r="I49" s="87" t="str">
        <f t="shared" si="2"/>
        <v/>
      </c>
      <c r="K49" s="83" t="str">
        <f>IFERROR(IFERROR(VLOOKUP($C49,'Process Concept'!$E$10:$U$1000,8,FALSE),VLOOKUP($D49,'Process Concept'!$E$10:$U$1000,8,FALSE)),"")</f>
        <v/>
      </c>
      <c r="L49" s="80" t="str">
        <f t="shared" si="3"/>
        <v/>
      </c>
    </row>
    <row r="50" spans="3:12" ht="18" customHeight="1">
      <c r="C50" s="81" t="s">
        <v>234</v>
      </c>
      <c r="D50" s="82" t="str">
        <f t="shared" si="0"/>
        <v>SMT P&amp;P 45 Dual Lane</v>
      </c>
      <c r="E50" s="83" t="str">
        <f>IFERROR(IFERROR(VLOOKUP($C50,'Process Concept'!$E$10:$U$1000,3,FALSE),VLOOKUP($D50,'Process Concept'!$E$10:$U$1000,3,FALSE)),"")</f>
        <v/>
      </c>
      <c r="F50" s="83" t="str">
        <f>IFERROR(IFERROR(VLOOKUP($C50,'Process Concept'!$E$10:$U$1000,16,FALSE),VLOOKUP($D50,'Process Concept'!$E$10:$U$1000,16,FALSE)),"")</f>
        <v/>
      </c>
      <c r="G50" s="83" t="str">
        <f>IFERROR(IFERROR(VLOOKUP($C50,'Process Concept'!$E$10:$U$1000,17,FALSE),VLOOKUP($D50,'Process Concept'!$E$10:$U$1000,17,FALSE)),"")</f>
        <v/>
      </c>
      <c r="H50" s="22" t="str">
        <f t="shared" si="1"/>
        <v/>
      </c>
      <c r="I50" s="87" t="str">
        <f t="shared" si="2"/>
        <v/>
      </c>
      <c r="K50" s="83" t="str">
        <f>IFERROR(IFERROR(VLOOKUP($C50,'Process Concept'!$E$10:$U$1000,8,FALSE),VLOOKUP($D50,'Process Concept'!$E$10:$U$1000,8,FALSE)),"")</f>
        <v/>
      </c>
      <c r="L50" s="80" t="str">
        <f t="shared" si="3"/>
        <v/>
      </c>
    </row>
    <row r="51" spans="3:12" ht="18" customHeight="1">
      <c r="C51" s="81" t="s">
        <v>235</v>
      </c>
      <c r="D51" s="82" t="str">
        <f t="shared" si="0"/>
        <v>SMT P&amp;P 46 Dual Lane</v>
      </c>
      <c r="E51" s="83" t="str">
        <f>IFERROR(IFERROR(VLOOKUP($C51,'Process Concept'!$E$10:$U$1000,3,FALSE),VLOOKUP($D51,'Process Concept'!$E$10:$U$1000,3,FALSE)),"")</f>
        <v/>
      </c>
      <c r="F51" s="83" t="str">
        <f>IFERROR(IFERROR(VLOOKUP($C51,'Process Concept'!$E$10:$U$1000,16,FALSE),VLOOKUP($D51,'Process Concept'!$E$10:$U$1000,16,FALSE)),"")</f>
        <v/>
      </c>
      <c r="G51" s="83" t="str">
        <f>IFERROR(IFERROR(VLOOKUP($C51,'Process Concept'!$E$10:$U$1000,17,FALSE),VLOOKUP($D51,'Process Concept'!$E$10:$U$1000,17,FALSE)),"")</f>
        <v/>
      </c>
      <c r="H51" s="22" t="str">
        <f t="shared" si="1"/>
        <v/>
      </c>
      <c r="I51" s="87" t="str">
        <f t="shared" si="2"/>
        <v/>
      </c>
      <c r="K51" s="83" t="str">
        <f>IFERROR(IFERROR(VLOOKUP($C51,'Process Concept'!$E$10:$U$1000,8,FALSE),VLOOKUP($D51,'Process Concept'!$E$10:$U$1000,8,FALSE)),"")</f>
        <v/>
      </c>
      <c r="L51" s="80" t="str">
        <f t="shared" si="3"/>
        <v/>
      </c>
    </row>
    <row r="52" spans="3:12" ht="18" customHeight="1">
      <c r="C52" s="81" t="s">
        <v>236</v>
      </c>
      <c r="D52" s="82" t="str">
        <f t="shared" si="0"/>
        <v>SMT P&amp;P 47 Dual Lane</v>
      </c>
      <c r="E52" s="83" t="str">
        <f>IFERROR(IFERROR(VLOOKUP($C52,'Process Concept'!$E$10:$U$1000,3,FALSE),VLOOKUP($D52,'Process Concept'!$E$10:$U$1000,3,FALSE)),"")</f>
        <v/>
      </c>
      <c r="F52" s="83" t="str">
        <f>IFERROR(IFERROR(VLOOKUP($C52,'Process Concept'!$E$10:$U$1000,16,FALSE),VLOOKUP($D52,'Process Concept'!$E$10:$U$1000,16,FALSE)),"")</f>
        <v/>
      </c>
      <c r="G52" s="83" t="str">
        <f>IFERROR(IFERROR(VLOOKUP($C52,'Process Concept'!$E$10:$U$1000,17,FALSE),VLOOKUP($D52,'Process Concept'!$E$10:$U$1000,17,FALSE)),"")</f>
        <v/>
      </c>
      <c r="H52" s="22" t="str">
        <f t="shared" si="1"/>
        <v/>
      </c>
      <c r="I52" s="87" t="str">
        <f t="shared" si="2"/>
        <v/>
      </c>
      <c r="K52" s="83" t="str">
        <f>IFERROR(IFERROR(VLOOKUP($C52,'Process Concept'!$E$10:$U$1000,8,FALSE),VLOOKUP($D52,'Process Concept'!$E$10:$U$1000,8,FALSE)),"")</f>
        <v/>
      </c>
      <c r="L52" s="80" t="str">
        <f t="shared" si="3"/>
        <v/>
      </c>
    </row>
    <row r="53" spans="3:12" ht="18" customHeight="1">
      <c r="C53" s="81" t="s">
        <v>237</v>
      </c>
      <c r="D53" s="82" t="str">
        <f t="shared" si="0"/>
        <v>SMT P&amp;P 48 Dual Lane</v>
      </c>
      <c r="E53" s="83" t="str">
        <f>IFERROR(IFERROR(VLOOKUP($C53,'Process Concept'!$E$10:$U$1000,3,FALSE),VLOOKUP($D53,'Process Concept'!$E$10:$U$1000,3,FALSE)),"")</f>
        <v/>
      </c>
      <c r="F53" s="83" t="str">
        <f>IFERROR(IFERROR(VLOOKUP($C53,'Process Concept'!$E$10:$U$1000,16,FALSE),VLOOKUP($D53,'Process Concept'!$E$10:$U$1000,16,FALSE)),"")</f>
        <v/>
      </c>
      <c r="G53" s="83" t="str">
        <f>IFERROR(IFERROR(VLOOKUP($C53,'Process Concept'!$E$10:$U$1000,17,FALSE),VLOOKUP($D53,'Process Concept'!$E$10:$U$1000,17,FALSE)),"")</f>
        <v/>
      </c>
      <c r="H53" s="22" t="str">
        <f t="shared" si="1"/>
        <v/>
      </c>
      <c r="I53" s="87" t="str">
        <f t="shared" si="2"/>
        <v/>
      </c>
      <c r="K53" s="83" t="str">
        <f>IFERROR(IFERROR(VLOOKUP($C53,'Process Concept'!$E$10:$U$1000,8,FALSE),VLOOKUP($D53,'Process Concept'!$E$10:$U$1000,8,FALSE)),"")</f>
        <v/>
      </c>
      <c r="L53" s="80" t="str">
        <f t="shared" si="3"/>
        <v/>
      </c>
    </row>
    <row r="54" spans="3:12" ht="18" customHeight="1">
      <c r="C54" s="81" t="s">
        <v>238</v>
      </c>
      <c r="D54" s="82" t="str">
        <f t="shared" si="0"/>
        <v>SMT P&amp;P 49 Dual Lane</v>
      </c>
      <c r="E54" s="83" t="str">
        <f>IFERROR(IFERROR(VLOOKUP($C54,'Process Concept'!$E$10:$U$1000,3,FALSE),VLOOKUP($D54,'Process Concept'!$E$10:$U$1000,3,FALSE)),"")</f>
        <v/>
      </c>
      <c r="F54" s="83" t="str">
        <f>IFERROR(IFERROR(VLOOKUP($C54,'Process Concept'!$E$10:$U$1000,16,FALSE),VLOOKUP($D54,'Process Concept'!$E$10:$U$1000,16,FALSE)),"")</f>
        <v/>
      </c>
      <c r="G54" s="83" t="str">
        <f>IFERROR(IFERROR(VLOOKUP($C54,'Process Concept'!$E$10:$U$1000,17,FALSE),VLOOKUP($D54,'Process Concept'!$E$10:$U$1000,17,FALSE)),"")</f>
        <v/>
      </c>
      <c r="H54" s="22" t="str">
        <f t="shared" si="1"/>
        <v/>
      </c>
      <c r="I54" s="87" t="str">
        <f t="shared" si="2"/>
        <v/>
      </c>
      <c r="K54" s="83" t="str">
        <f>IFERROR(IFERROR(VLOOKUP($C54,'Process Concept'!$E$10:$U$1000,8,FALSE),VLOOKUP($D54,'Process Concept'!$E$10:$U$1000,8,FALSE)),"")</f>
        <v/>
      </c>
      <c r="L54" s="80" t="str">
        <f t="shared" si="3"/>
        <v/>
      </c>
    </row>
    <row r="55" spans="3:12" ht="18" customHeight="1">
      <c r="C55" s="81" t="s">
        <v>239</v>
      </c>
      <c r="D55" s="82" t="str">
        <f t="shared" si="0"/>
        <v>SMT P&amp;P 50 Dual Lane</v>
      </c>
      <c r="E55" s="83" t="str">
        <f>IFERROR(IFERROR(VLOOKUP($C55,'Process Concept'!$E$10:$U$1000,3,FALSE),VLOOKUP($D55,'Process Concept'!$E$10:$U$1000,3,FALSE)),"")</f>
        <v/>
      </c>
      <c r="F55" s="83" t="str">
        <f>IFERROR(IFERROR(VLOOKUP($C55,'Process Concept'!$E$10:$U$1000,16,FALSE),VLOOKUP($D55,'Process Concept'!$E$10:$U$1000,16,FALSE)),"")</f>
        <v/>
      </c>
      <c r="G55" s="83" t="str">
        <f>IFERROR(IFERROR(VLOOKUP($C55,'Process Concept'!$E$10:$U$1000,17,FALSE),VLOOKUP($D55,'Process Concept'!$E$10:$U$1000,17,FALSE)),"")</f>
        <v/>
      </c>
      <c r="H55" s="22" t="str">
        <f t="shared" si="1"/>
        <v/>
      </c>
      <c r="I55" s="87" t="str">
        <f t="shared" si="2"/>
        <v/>
      </c>
      <c r="K55" s="83" t="str">
        <f>IFERROR(IFERROR(VLOOKUP($C55,'Process Concept'!$E$10:$U$1000,8,FALSE),VLOOKUP($D55,'Process Concept'!$E$10:$U$1000,8,FALSE)),"")</f>
        <v/>
      </c>
      <c r="L55" s="80" t="str">
        <f t="shared" si="3"/>
        <v/>
      </c>
    </row>
    <row r="56" spans="3:12" ht="18" customHeight="1">
      <c r="C56" s="81" t="s">
        <v>240</v>
      </c>
      <c r="D56" s="82" t="str">
        <f t="shared" si="0"/>
        <v>SMT P&amp;P 51 Dual Lane</v>
      </c>
      <c r="E56" s="83" t="str">
        <f>IFERROR(IFERROR(VLOOKUP($C56,'Process Concept'!$E$10:$U$1000,3,FALSE),VLOOKUP($D56,'Process Concept'!$E$10:$U$1000,3,FALSE)),"")</f>
        <v/>
      </c>
      <c r="F56" s="83" t="str">
        <f>IFERROR(IFERROR(VLOOKUP($C56,'Process Concept'!$E$10:$U$1000,16,FALSE),VLOOKUP($D56,'Process Concept'!$E$10:$U$1000,16,FALSE)),"")</f>
        <v/>
      </c>
      <c r="G56" s="83" t="str">
        <f>IFERROR(IFERROR(VLOOKUP($C56,'Process Concept'!$E$10:$U$1000,17,FALSE),VLOOKUP($D56,'Process Concept'!$E$10:$U$1000,17,FALSE)),"")</f>
        <v/>
      </c>
      <c r="H56" s="22" t="str">
        <f t="shared" si="1"/>
        <v/>
      </c>
      <c r="I56" s="87" t="str">
        <f t="shared" si="2"/>
        <v/>
      </c>
      <c r="K56" s="83" t="str">
        <f>IFERROR(IFERROR(VLOOKUP($C56,'Process Concept'!$E$10:$U$1000,8,FALSE),VLOOKUP($D56,'Process Concept'!$E$10:$U$1000,8,FALSE)),"")</f>
        <v/>
      </c>
      <c r="L56" s="80" t="str">
        <f t="shared" si="3"/>
        <v/>
      </c>
    </row>
    <row r="57" spans="3:12" ht="18" customHeight="1">
      <c r="C57" s="81" t="s">
        <v>241</v>
      </c>
      <c r="D57" s="82" t="str">
        <f t="shared" si="0"/>
        <v>SMT P&amp;P 52 Dual Lane</v>
      </c>
      <c r="E57" s="83" t="str">
        <f>IFERROR(IFERROR(VLOOKUP($C57,'Process Concept'!$E$10:$U$1000,3,FALSE),VLOOKUP($D57,'Process Concept'!$E$10:$U$1000,3,FALSE)),"")</f>
        <v/>
      </c>
      <c r="F57" s="83" t="str">
        <f>IFERROR(IFERROR(VLOOKUP($C57,'Process Concept'!$E$10:$U$1000,16,FALSE),VLOOKUP($D57,'Process Concept'!$E$10:$U$1000,16,FALSE)),"")</f>
        <v/>
      </c>
      <c r="G57" s="83" t="str">
        <f>IFERROR(IFERROR(VLOOKUP($C57,'Process Concept'!$E$10:$U$1000,17,FALSE),VLOOKUP($D57,'Process Concept'!$E$10:$U$1000,17,FALSE)),"")</f>
        <v/>
      </c>
      <c r="H57" s="22" t="str">
        <f t="shared" si="1"/>
        <v/>
      </c>
      <c r="I57" s="87" t="str">
        <f t="shared" si="2"/>
        <v/>
      </c>
      <c r="K57" s="83" t="str">
        <f>IFERROR(IFERROR(VLOOKUP($C57,'Process Concept'!$E$10:$U$1000,8,FALSE),VLOOKUP($D57,'Process Concept'!$E$10:$U$1000,8,FALSE)),"")</f>
        <v/>
      </c>
      <c r="L57" s="80" t="str">
        <f t="shared" si="3"/>
        <v/>
      </c>
    </row>
    <row r="58" spans="3:12" ht="18" customHeight="1">
      <c r="C58" s="81" t="s">
        <v>33</v>
      </c>
      <c r="D58" s="82" t="str">
        <f t="shared" si="0"/>
        <v>SMT P&amp;P 53 Dual Lane</v>
      </c>
      <c r="E58" s="83" t="str">
        <f>IFERROR(IFERROR(VLOOKUP($C58,'Process Concept'!$E$10:$U$1000,3,FALSE),VLOOKUP($D58,'Process Concept'!$E$10:$U$1000,3,FALSE)),"")</f>
        <v/>
      </c>
      <c r="F58" s="83" t="str">
        <f>IFERROR(IFERROR(VLOOKUP($C58,'Process Concept'!$E$10:$U$1000,16,FALSE),VLOOKUP($D58,'Process Concept'!$E$10:$U$1000,16,FALSE)),"")</f>
        <v/>
      </c>
      <c r="G58" s="83" t="str">
        <f>IFERROR(IFERROR(VLOOKUP($C58,'Process Concept'!$E$10:$U$1000,17,FALSE),VLOOKUP($D58,'Process Concept'!$E$10:$U$1000,17,FALSE)),"")</f>
        <v/>
      </c>
      <c r="H58" s="22" t="str">
        <f t="shared" si="1"/>
        <v/>
      </c>
      <c r="I58" s="87" t="str">
        <f t="shared" si="2"/>
        <v/>
      </c>
      <c r="K58" s="83" t="str">
        <f>IFERROR(IFERROR(VLOOKUP($C58,'Process Concept'!$E$10:$U$1000,8,FALSE),VLOOKUP($D58,'Process Concept'!$E$10:$U$1000,8,FALSE)),"")</f>
        <v/>
      </c>
      <c r="L58" s="80" t="str">
        <f t="shared" si="3"/>
        <v/>
      </c>
    </row>
    <row r="59" spans="3:12" ht="18" customHeight="1">
      <c r="C59" s="81" t="s">
        <v>34</v>
      </c>
      <c r="D59" s="82" t="str">
        <f t="shared" si="0"/>
        <v>SMT P&amp;P 54 Dual Lane</v>
      </c>
      <c r="E59" s="83" t="str">
        <f>IFERROR(IFERROR(VLOOKUP($C59,'Process Concept'!$E$10:$U$1000,3,FALSE),VLOOKUP($D59,'Process Concept'!$E$10:$U$1000,3,FALSE)),"")</f>
        <v/>
      </c>
      <c r="F59" s="83" t="str">
        <f>IFERROR(IFERROR(VLOOKUP($C59,'Process Concept'!$E$10:$U$1000,16,FALSE),VLOOKUP($D59,'Process Concept'!$E$10:$U$1000,16,FALSE)),"")</f>
        <v/>
      </c>
      <c r="G59" s="83" t="str">
        <f>IFERROR(IFERROR(VLOOKUP($C59,'Process Concept'!$E$10:$U$1000,17,FALSE),VLOOKUP($D59,'Process Concept'!$E$10:$U$1000,17,FALSE)),"")</f>
        <v/>
      </c>
      <c r="H59" s="22" t="str">
        <f t="shared" si="1"/>
        <v/>
      </c>
      <c r="I59" s="87" t="str">
        <f t="shared" si="2"/>
        <v/>
      </c>
      <c r="K59" s="83" t="str">
        <f>IFERROR(IFERROR(VLOOKUP($C59,'Process Concept'!$E$10:$U$1000,8,FALSE),VLOOKUP($D59,'Process Concept'!$E$10:$U$1000,8,FALSE)),"")</f>
        <v/>
      </c>
      <c r="L59" s="80" t="str">
        <f t="shared" si="3"/>
        <v/>
      </c>
    </row>
    <row r="60" spans="3:12" ht="18" customHeight="1">
      <c r="C60" s="81" t="s">
        <v>35</v>
      </c>
      <c r="D60" s="82" t="str">
        <f t="shared" si="0"/>
        <v>SMT P&amp;P 55 Dual Lane</v>
      </c>
      <c r="E60" s="83" t="str">
        <f>IFERROR(IFERROR(VLOOKUP($C60,'Process Concept'!$E$10:$U$1000,3,FALSE),VLOOKUP($D60,'Process Concept'!$E$10:$U$1000,3,FALSE)),"")</f>
        <v/>
      </c>
      <c r="F60" s="83" t="str">
        <f>IFERROR(IFERROR(VLOOKUP($C60,'Process Concept'!$E$10:$U$1000,16,FALSE),VLOOKUP($D60,'Process Concept'!$E$10:$U$1000,16,FALSE)),"")</f>
        <v/>
      </c>
      <c r="G60" s="83" t="str">
        <f>IFERROR(IFERROR(VLOOKUP($C60,'Process Concept'!$E$10:$U$1000,17,FALSE),VLOOKUP($D60,'Process Concept'!$E$10:$U$1000,17,FALSE)),"")</f>
        <v/>
      </c>
      <c r="H60" s="22" t="str">
        <f t="shared" si="1"/>
        <v/>
      </c>
      <c r="I60" s="87" t="str">
        <f t="shared" si="2"/>
        <v/>
      </c>
      <c r="K60" s="83" t="str">
        <f>IFERROR(IFERROR(VLOOKUP($C60,'Process Concept'!$E$10:$U$1000,8,FALSE),VLOOKUP($D60,'Process Concept'!$E$10:$U$1000,8,FALSE)),"")</f>
        <v/>
      </c>
      <c r="L60" s="80" t="str">
        <f t="shared" si="3"/>
        <v/>
      </c>
    </row>
    <row r="61" spans="3:12" ht="18" customHeight="1">
      <c r="C61" s="81" t="s">
        <v>36</v>
      </c>
      <c r="D61" s="82" t="str">
        <f t="shared" si="0"/>
        <v>SMT P&amp;P 56 Dual Lane</v>
      </c>
      <c r="E61" s="83" t="str">
        <f>IFERROR(IFERROR(VLOOKUP($C61,'Process Concept'!$E$10:$U$1000,3,FALSE),VLOOKUP($D61,'Process Concept'!$E$10:$U$1000,3,FALSE)),"")</f>
        <v/>
      </c>
      <c r="F61" s="83" t="str">
        <f>IFERROR(IFERROR(VLOOKUP($C61,'Process Concept'!$E$10:$U$1000,16,FALSE),VLOOKUP($D61,'Process Concept'!$E$10:$U$1000,16,FALSE)),"")</f>
        <v/>
      </c>
      <c r="G61" s="83" t="str">
        <f>IFERROR(IFERROR(VLOOKUP($C61,'Process Concept'!$E$10:$U$1000,17,FALSE),VLOOKUP($D61,'Process Concept'!$E$10:$U$1000,17,FALSE)),"")</f>
        <v/>
      </c>
      <c r="H61" s="22" t="str">
        <f t="shared" si="1"/>
        <v/>
      </c>
      <c r="I61" s="87" t="str">
        <f t="shared" si="2"/>
        <v/>
      </c>
      <c r="K61" s="83" t="str">
        <f>IFERROR(IFERROR(VLOOKUP($C61,'Process Concept'!$E$10:$U$1000,8,FALSE),VLOOKUP($D61,'Process Concept'!$E$10:$U$1000,8,FALSE)),"")</f>
        <v/>
      </c>
      <c r="L61" s="80" t="str">
        <f t="shared" si="3"/>
        <v/>
      </c>
    </row>
    <row r="62" spans="3:12" ht="18" customHeight="1">
      <c r="C62" s="81" t="s">
        <v>37</v>
      </c>
      <c r="D62" s="82" t="str">
        <f t="shared" si="0"/>
        <v>SMT P&amp;P 57 Dual Lane</v>
      </c>
      <c r="E62" s="83" t="str">
        <f>IFERROR(IFERROR(VLOOKUP($C62,'Process Concept'!$E$10:$U$1000,3,FALSE),VLOOKUP($D62,'Process Concept'!$E$10:$U$1000,3,FALSE)),"")</f>
        <v/>
      </c>
      <c r="F62" s="83" t="str">
        <f>IFERROR(IFERROR(VLOOKUP($C62,'Process Concept'!$E$10:$U$1000,16,FALSE),VLOOKUP($D62,'Process Concept'!$E$10:$U$1000,16,FALSE)),"")</f>
        <v/>
      </c>
      <c r="G62" s="83" t="str">
        <f>IFERROR(IFERROR(VLOOKUP($C62,'Process Concept'!$E$10:$U$1000,17,FALSE),VLOOKUP($D62,'Process Concept'!$E$10:$U$1000,17,FALSE)),"")</f>
        <v/>
      </c>
      <c r="H62" s="22" t="str">
        <f t="shared" si="1"/>
        <v/>
      </c>
      <c r="I62" s="87" t="str">
        <f t="shared" si="2"/>
        <v/>
      </c>
      <c r="K62" s="83" t="str">
        <f>IFERROR(IFERROR(VLOOKUP($C62,'Process Concept'!$E$10:$U$1000,8,FALSE),VLOOKUP($D62,'Process Concept'!$E$10:$U$1000,8,FALSE)),"")</f>
        <v/>
      </c>
      <c r="L62" s="80" t="str">
        <f t="shared" si="3"/>
        <v/>
      </c>
    </row>
    <row r="63" spans="3:12" ht="18" customHeight="1">
      <c r="C63" s="81" t="s">
        <v>38</v>
      </c>
      <c r="D63" s="82" t="str">
        <f t="shared" si="0"/>
        <v>SMT P&amp;P 58 Dual Lane</v>
      </c>
      <c r="E63" s="83" t="str">
        <f>IFERROR(IFERROR(VLOOKUP($C63,'Process Concept'!$E$10:$U$1000,3,FALSE),VLOOKUP($D63,'Process Concept'!$E$10:$U$1000,3,FALSE)),"")</f>
        <v/>
      </c>
      <c r="F63" s="83" t="str">
        <f>IFERROR(IFERROR(VLOOKUP($C63,'Process Concept'!$E$10:$U$1000,16,FALSE),VLOOKUP($D63,'Process Concept'!$E$10:$U$1000,16,FALSE)),"")</f>
        <v/>
      </c>
      <c r="G63" s="83" t="str">
        <f>IFERROR(IFERROR(VLOOKUP($C63,'Process Concept'!$E$10:$U$1000,17,FALSE),VLOOKUP($D63,'Process Concept'!$E$10:$U$1000,17,FALSE)),"")</f>
        <v/>
      </c>
      <c r="H63" s="22" t="str">
        <f t="shared" si="1"/>
        <v/>
      </c>
      <c r="I63" s="87" t="str">
        <f t="shared" si="2"/>
        <v/>
      </c>
      <c r="K63" s="83" t="str">
        <f>IFERROR(IFERROR(VLOOKUP($C63,'Process Concept'!$E$10:$U$1000,8,FALSE),VLOOKUP($D63,'Process Concept'!$E$10:$U$1000,8,FALSE)),"")</f>
        <v/>
      </c>
      <c r="L63" s="80" t="str">
        <f t="shared" si="3"/>
        <v/>
      </c>
    </row>
    <row r="64" spans="3:12" ht="18" customHeight="1">
      <c r="C64" s="81" t="s">
        <v>39</v>
      </c>
      <c r="D64" s="82" t="str">
        <f t="shared" si="0"/>
        <v>SMT P&amp;P 59 Dual Lane</v>
      </c>
      <c r="E64" s="83" t="str">
        <f>IFERROR(IFERROR(VLOOKUP($C64,'Process Concept'!$E$10:$U$1000,3,FALSE),VLOOKUP($D64,'Process Concept'!$E$10:$U$1000,3,FALSE)),"")</f>
        <v/>
      </c>
      <c r="F64" s="83" t="str">
        <f>IFERROR(IFERROR(VLOOKUP($C64,'Process Concept'!$E$10:$U$1000,16,FALSE),VLOOKUP($D64,'Process Concept'!$E$10:$U$1000,16,FALSE)),"")</f>
        <v/>
      </c>
      <c r="G64" s="83" t="str">
        <f>IFERROR(IFERROR(VLOOKUP($C64,'Process Concept'!$E$10:$U$1000,17,FALSE),VLOOKUP($D64,'Process Concept'!$E$10:$U$1000,17,FALSE)),"")</f>
        <v/>
      </c>
      <c r="H64" s="22" t="str">
        <f t="shared" si="1"/>
        <v/>
      </c>
      <c r="I64" s="87" t="str">
        <f t="shared" si="2"/>
        <v/>
      </c>
      <c r="K64" s="83" t="str">
        <f>IFERROR(IFERROR(VLOOKUP($C64,'Process Concept'!$E$10:$U$1000,8,FALSE),VLOOKUP($D64,'Process Concept'!$E$10:$U$1000,8,FALSE)),"")</f>
        <v/>
      </c>
      <c r="L64" s="80" t="str">
        <f t="shared" si="3"/>
        <v/>
      </c>
    </row>
    <row r="65" spans="3:12" ht="18" customHeight="1">
      <c r="C65" s="81" t="s">
        <v>40</v>
      </c>
      <c r="D65" s="82" t="str">
        <f t="shared" si="0"/>
        <v>SMT P&amp;P 60 Dual Lane</v>
      </c>
      <c r="E65" s="83" t="str">
        <f>IFERROR(IFERROR(VLOOKUP($C65,'Process Concept'!$E$10:$U$1000,3,FALSE),VLOOKUP($D65,'Process Concept'!$E$10:$U$1000,3,FALSE)),"")</f>
        <v/>
      </c>
      <c r="F65" s="83" t="str">
        <f>IFERROR(IFERROR(VLOOKUP($C65,'Process Concept'!$E$10:$U$1000,16,FALSE),VLOOKUP($D65,'Process Concept'!$E$10:$U$1000,16,FALSE)),"")</f>
        <v/>
      </c>
      <c r="G65" s="83" t="str">
        <f>IFERROR(IFERROR(VLOOKUP($C65,'Process Concept'!$E$10:$U$1000,17,FALSE),VLOOKUP($D65,'Process Concept'!$E$10:$U$1000,17,FALSE)),"")</f>
        <v/>
      </c>
      <c r="H65" s="22" t="str">
        <f t="shared" si="1"/>
        <v/>
      </c>
      <c r="I65" s="87" t="str">
        <f t="shared" si="2"/>
        <v/>
      </c>
      <c r="K65" s="83" t="str">
        <f>IFERROR(IFERROR(VLOOKUP($C65,'Process Concept'!$E$10:$U$1000,8,FALSE),VLOOKUP($D65,'Process Concept'!$E$10:$U$1000,8,FALSE)),"")</f>
        <v/>
      </c>
      <c r="L65" s="80" t="str">
        <f t="shared" si="3"/>
        <v/>
      </c>
    </row>
    <row r="66" spans="3:12" ht="18" customHeight="1"/>
    <row r="67" spans="3:12" ht="18" customHeight="1"/>
  </sheetData>
  <sheetProtection algorithmName="SHA-512" hashValue="skQOoMDC/ndDm9eMhPhYOqgjFqgzLdhVFDdK+0Hn0KdwxZBS83WVzzhI8Ep3Rprw9ZQ3p2x1vM69COw713GXUg==" saltValue="bJXz1TASUU2KKW1t5hDbqA==" spinCount="100000" sheet="1" objects="1" scenarios="1"/>
  <phoneticPr fontId="21" type="noConversion"/>
  <conditionalFormatting sqref="L3">
    <cfRule type="colorScale" priority="1">
      <colorScale>
        <cfvo type="min"/>
        <cfvo type="num" val="0"/>
        <cfvo type="max"/>
        <color rgb="FF63BE7B"/>
        <color rgb="FFFFEB84"/>
        <color rgb="FFF8696B"/>
      </colorScale>
    </cfRule>
  </conditionalFormatting>
  <conditionalFormatting sqref="L6:L65">
    <cfRule type="colorScale" priority="2">
      <colorScale>
        <cfvo type="min"/>
        <cfvo type="num" val="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H112"/>
  <sheetViews>
    <sheetView zoomScale="75" workbookViewId="0">
      <selection activeCell="F59" sqref="D59:F59"/>
    </sheetView>
  </sheetViews>
  <sheetFormatPr defaultColWidth="10.84375" defaultRowHeight="15.5"/>
  <cols>
    <col min="1" max="1" width="4" style="1" customWidth="1"/>
    <col min="2" max="2" width="10.84375" style="1"/>
    <col min="3" max="3" width="9.3046875" style="1" bestFit="1" customWidth="1"/>
    <col min="4" max="4" width="18" style="1" bestFit="1" customWidth="1"/>
    <col min="5" max="6" width="14" style="1" bestFit="1" customWidth="1"/>
    <col min="7" max="7" width="3.3046875" style="1" customWidth="1"/>
    <col min="8" max="8" width="73.69140625" style="1" customWidth="1"/>
    <col min="9" max="11" width="17.69140625" style="1" customWidth="1"/>
    <col min="12" max="13" width="30.4609375" style="1" bestFit="1" customWidth="1"/>
    <col min="14" max="17" width="17.69140625" style="1" customWidth="1"/>
    <col min="18" max="16384" width="10.84375" style="1"/>
  </cols>
  <sheetData>
    <row r="2" spans="2:8">
      <c r="F2" s="21"/>
    </row>
    <row r="3" spans="2:8">
      <c r="B3" s="23" t="s">
        <v>41</v>
      </c>
      <c r="C3" s="23" t="s">
        <v>42</v>
      </c>
      <c r="D3" s="23" t="s">
        <v>24</v>
      </c>
      <c r="E3" s="23" t="s">
        <v>43</v>
      </c>
      <c r="F3" s="26" t="s">
        <v>32</v>
      </c>
      <c r="H3" s="23" t="s">
        <v>44</v>
      </c>
    </row>
    <row r="4" spans="2:8">
      <c r="B4" s="22" t="s">
        <v>45</v>
      </c>
      <c r="C4" s="22" t="s">
        <v>46</v>
      </c>
      <c r="D4" s="22" t="s">
        <v>143</v>
      </c>
      <c r="E4" s="23" t="s">
        <v>144</v>
      </c>
      <c r="F4" s="25">
        <v>42000</v>
      </c>
      <c r="H4" s="25" t="s">
        <v>49</v>
      </c>
    </row>
    <row r="5" spans="2:8">
      <c r="B5" s="22" t="s">
        <v>45</v>
      </c>
      <c r="C5" s="22" t="s">
        <v>46</v>
      </c>
      <c r="D5" s="22" t="s">
        <v>47</v>
      </c>
      <c r="E5" s="23" t="s">
        <v>48</v>
      </c>
      <c r="F5" s="25">
        <v>37500</v>
      </c>
      <c r="H5" s="25" t="s">
        <v>49</v>
      </c>
    </row>
    <row r="6" spans="2:8">
      <c r="B6" s="22" t="s">
        <v>45</v>
      </c>
      <c r="C6" s="22" t="s">
        <v>46</v>
      </c>
      <c r="D6" s="22" t="s">
        <v>50</v>
      </c>
      <c r="E6" s="23" t="s">
        <v>51</v>
      </c>
      <c r="F6" s="25">
        <v>26000</v>
      </c>
      <c r="H6" s="25" t="s">
        <v>52</v>
      </c>
    </row>
    <row r="7" spans="2:8">
      <c r="B7" s="22" t="s">
        <v>45</v>
      </c>
      <c r="C7" s="22" t="s">
        <v>46</v>
      </c>
      <c r="D7" s="22" t="s">
        <v>53</v>
      </c>
      <c r="E7" s="23" t="s">
        <v>54</v>
      </c>
      <c r="F7" s="25">
        <v>24500</v>
      </c>
      <c r="H7" s="25" t="s">
        <v>52</v>
      </c>
    </row>
    <row r="8" spans="2:8">
      <c r="B8" s="22" t="s">
        <v>45</v>
      </c>
      <c r="C8" s="22" t="s">
        <v>46</v>
      </c>
      <c r="D8" s="22" t="s">
        <v>55</v>
      </c>
      <c r="E8" s="24" t="s">
        <v>56</v>
      </c>
      <c r="F8" s="25">
        <v>11500</v>
      </c>
      <c r="H8" s="25" t="s">
        <v>57</v>
      </c>
    </row>
    <row r="9" spans="2:8">
      <c r="B9" s="22" t="s">
        <v>45</v>
      </c>
      <c r="C9" s="22" t="s">
        <v>46</v>
      </c>
      <c r="D9" s="22" t="s">
        <v>58</v>
      </c>
      <c r="E9" s="24" t="s">
        <v>59</v>
      </c>
      <c r="F9" s="25">
        <v>13000</v>
      </c>
      <c r="H9" s="25" t="s">
        <v>60</v>
      </c>
    </row>
    <row r="10" spans="2:8">
      <c r="B10" s="22" t="s">
        <v>45</v>
      </c>
      <c r="C10" s="22" t="s">
        <v>46</v>
      </c>
      <c r="D10" s="22" t="s">
        <v>61</v>
      </c>
      <c r="E10" s="24" t="s">
        <v>62</v>
      </c>
      <c r="F10" s="25">
        <v>6500</v>
      </c>
      <c r="H10" s="25" t="s">
        <v>63</v>
      </c>
    </row>
    <row r="11" spans="2:8">
      <c r="B11" s="22" t="s">
        <v>45</v>
      </c>
      <c r="C11" s="22" t="s">
        <v>46</v>
      </c>
      <c r="D11" s="22" t="s">
        <v>64</v>
      </c>
      <c r="E11" s="24" t="s">
        <v>65</v>
      </c>
      <c r="F11" s="25">
        <v>9500</v>
      </c>
      <c r="H11" s="25" t="s">
        <v>63</v>
      </c>
    </row>
    <row r="12" spans="2:8">
      <c r="B12" s="22" t="s">
        <v>45</v>
      </c>
      <c r="C12" s="22" t="s">
        <v>46</v>
      </c>
      <c r="D12" s="22" t="s">
        <v>64</v>
      </c>
      <c r="E12" s="24" t="s">
        <v>66</v>
      </c>
      <c r="F12" s="25">
        <v>10500</v>
      </c>
      <c r="H12" s="25" t="s">
        <v>63</v>
      </c>
    </row>
    <row r="13" spans="2:8">
      <c r="B13" s="22" t="s">
        <v>45</v>
      </c>
      <c r="C13" s="22" t="s">
        <v>46</v>
      </c>
      <c r="D13" s="22" t="s">
        <v>67</v>
      </c>
      <c r="E13" s="24" t="s">
        <v>68</v>
      </c>
      <c r="F13" s="25">
        <v>5500</v>
      </c>
      <c r="H13" s="25" t="s">
        <v>69</v>
      </c>
    </row>
    <row r="14" spans="2:8">
      <c r="B14" s="22" t="s">
        <v>45</v>
      </c>
      <c r="C14" s="22" t="s">
        <v>46</v>
      </c>
      <c r="D14" s="22" t="s">
        <v>70</v>
      </c>
      <c r="E14" s="24" t="s">
        <v>71</v>
      </c>
      <c r="F14" s="25">
        <v>6700</v>
      </c>
      <c r="H14" s="25" t="s">
        <v>69</v>
      </c>
    </row>
    <row r="15" spans="2:8">
      <c r="B15" s="22" t="s">
        <v>45</v>
      </c>
      <c r="C15" s="22" t="s">
        <v>46</v>
      </c>
      <c r="D15" s="22" t="s">
        <v>72</v>
      </c>
      <c r="E15" s="24" t="s">
        <v>73</v>
      </c>
      <c r="F15" s="25">
        <v>4200</v>
      </c>
      <c r="H15" s="25" t="s">
        <v>69</v>
      </c>
    </row>
    <row r="16" spans="2:8">
      <c r="B16" s="22" t="s">
        <v>45</v>
      </c>
      <c r="C16" s="22" t="s">
        <v>46</v>
      </c>
      <c r="D16" s="22" t="s">
        <v>74</v>
      </c>
      <c r="E16" s="24" t="s">
        <v>75</v>
      </c>
      <c r="F16" s="25">
        <v>7500</v>
      </c>
      <c r="H16" s="25" t="s">
        <v>76</v>
      </c>
    </row>
    <row r="17" spans="2:8">
      <c r="B17" s="22" t="s">
        <v>45</v>
      </c>
      <c r="C17" s="22" t="s">
        <v>46</v>
      </c>
      <c r="D17" s="22" t="s">
        <v>77</v>
      </c>
      <c r="E17" s="24" t="s">
        <v>78</v>
      </c>
      <c r="F17" s="25">
        <v>7500</v>
      </c>
      <c r="H17" s="25" t="s">
        <v>76</v>
      </c>
    </row>
    <row r="19" spans="2:8">
      <c r="B19" s="22" t="s">
        <v>45</v>
      </c>
      <c r="C19" s="22" t="s">
        <v>46</v>
      </c>
      <c r="D19" s="22" t="s">
        <v>150</v>
      </c>
      <c r="E19" s="23" t="s">
        <v>144</v>
      </c>
      <c r="F19" s="25">
        <f>42000*2</f>
        <v>84000</v>
      </c>
      <c r="H19" s="25" t="s">
        <v>49</v>
      </c>
    </row>
    <row r="20" spans="2:8">
      <c r="B20" s="22" t="s">
        <v>45</v>
      </c>
      <c r="C20" s="22" t="s">
        <v>46</v>
      </c>
      <c r="D20" s="22" t="s">
        <v>151</v>
      </c>
      <c r="E20" s="23" t="s">
        <v>48</v>
      </c>
      <c r="F20" s="25">
        <f>37500*2</f>
        <v>75000</v>
      </c>
      <c r="H20" s="25" t="s">
        <v>49</v>
      </c>
    </row>
    <row r="21" spans="2:8">
      <c r="B21" s="22" t="s">
        <v>45</v>
      </c>
      <c r="C21" s="22" t="s">
        <v>46</v>
      </c>
      <c r="D21" s="22" t="s">
        <v>152</v>
      </c>
      <c r="E21" s="23" t="s">
        <v>51</v>
      </c>
      <c r="F21" s="25">
        <f>26000*2</f>
        <v>52000</v>
      </c>
      <c r="H21" s="25" t="s">
        <v>52</v>
      </c>
    </row>
    <row r="22" spans="2:8">
      <c r="B22" s="22" t="s">
        <v>45</v>
      </c>
      <c r="C22" s="22" t="s">
        <v>46</v>
      </c>
      <c r="D22" s="22" t="s">
        <v>153</v>
      </c>
      <c r="E22" s="23" t="s">
        <v>54</v>
      </c>
      <c r="F22" s="25">
        <f>24500*2</f>
        <v>49000</v>
      </c>
      <c r="H22" s="25" t="s">
        <v>52</v>
      </c>
    </row>
    <row r="23" spans="2:8">
      <c r="B23" s="22" t="s">
        <v>45</v>
      </c>
      <c r="C23" s="22" t="s">
        <v>46</v>
      </c>
      <c r="D23" s="22" t="s">
        <v>154</v>
      </c>
      <c r="E23" s="24" t="s">
        <v>56</v>
      </c>
      <c r="F23" s="25">
        <f>11500*2</f>
        <v>23000</v>
      </c>
      <c r="H23" s="25" t="s">
        <v>57</v>
      </c>
    </row>
    <row r="24" spans="2:8">
      <c r="B24" s="22" t="s">
        <v>45</v>
      </c>
      <c r="C24" s="22" t="s">
        <v>46</v>
      </c>
      <c r="D24" s="22" t="s">
        <v>155</v>
      </c>
      <c r="E24" s="24" t="s">
        <v>59</v>
      </c>
      <c r="F24" s="25">
        <f>13000*2</f>
        <v>26000</v>
      </c>
      <c r="H24" s="25" t="s">
        <v>60</v>
      </c>
    </row>
    <row r="25" spans="2:8">
      <c r="B25" s="22" t="s">
        <v>45</v>
      </c>
      <c r="C25" s="22" t="s">
        <v>46</v>
      </c>
      <c r="D25" s="22" t="s">
        <v>156</v>
      </c>
      <c r="E25" s="24" t="s">
        <v>62</v>
      </c>
      <c r="F25" s="25">
        <f>6500*2</f>
        <v>13000</v>
      </c>
      <c r="H25" s="25" t="s">
        <v>63</v>
      </c>
    </row>
    <row r="26" spans="2:8">
      <c r="B26" s="22" t="s">
        <v>45</v>
      </c>
      <c r="C26" s="22" t="s">
        <v>46</v>
      </c>
      <c r="D26" s="22" t="s">
        <v>157</v>
      </c>
      <c r="E26" s="24" t="s">
        <v>65</v>
      </c>
      <c r="F26" s="25">
        <f>9500*2</f>
        <v>19000</v>
      </c>
      <c r="H26" s="25" t="s">
        <v>63</v>
      </c>
    </row>
    <row r="27" spans="2:8">
      <c r="B27" s="22" t="s">
        <v>45</v>
      </c>
      <c r="C27" s="22" t="s">
        <v>46</v>
      </c>
      <c r="D27" s="22" t="s">
        <v>157</v>
      </c>
      <c r="E27" s="24" t="s">
        <v>66</v>
      </c>
      <c r="F27" s="25">
        <f>10500*2</f>
        <v>21000</v>
      </c>
      <c r="H27" s="25" t="s">
        <v>63</v>
      </c>
    </row>
    <row r="28" spans="2:8">
      <c r="B28" s="22" t="s">
        <v>45</v>
      </c>
      <c r="C28" s="22" t="s">
        <v>46</v>
      </c>
      <c r="D28" s="22" t="s">
        <v>158</v>
      </c>
      <c r="E28" s="24" t="s">
        <v>68</v>
      </c>
      <c r="F28" s="25">
        <f>5500*2</f>
        <v>11000</v>
      </c>
      <c r="H28" s="25" t="s">
        <v>69</v>
      </c>
    </row>
    <row r="29" spans="2:8">
      <c r="B29" s="22" t="s">
        <v>45</v>
      </c>
      <c r="C29" s="22" t="s">
        <v>46</v>
      </c>
      <c r="D29" s="22" t="s">
        <v>159</v>
      </c>
      <c r="E29" s="24" t="s">
        <v>71</v>
      </c>
      <c r="F29" s="25">
        <f>6700*2</f>
        <v>13400</v>
      </c>
      <c r="H29" s="25" t="s">
        <v>69</v>
      </c>
    </row>
    <row r="30" spans="2:8">
      <c r="B30" s="22" t="s">
        <v>45</v>
      </c>
      <c r="C30" s="22" t="s">
        <v>46</v>
      </c>
      <c r="D30" s="22" t="s">
        <v>160</v>
      </c>
      <c r="E30" s="24" t="s">
        <v>73</v>
      </c>
      <c r="F30" s="25">
        <f>4200*2</f>
        <v>8400</v>
      </c>
      <c r="H30" s="25" t="s">
        <v>69</v>
      </c>
    </row>
    <row r="31" spans="2:8">
      <c r="B31" s="22" t="s">
        <v>45</v>
      </c>
      <c r="C31" s="22" t="s">
        <v>46</v>
      </c>
      <c r="D31" s="22" t="s">
        <v>161</v>
      </c>
      <c r="E31" s="24" t="s">
        <v>75</v>
      </c>
      <c r="F31" s="25">
        <f>7500*2</f>
        <v>15000</v>
      </c>
      <c r="H31" s="25" t="s">
        <v>76</v>
      </c>
    </row>
    <row r="32" spans="2:8">
      <c r="B32" s="22" t="s">
        <v>45</v>
      </c>
      <c r="C32" s="22" t="s">
        <v>46</v>
      </c>
      <c r="D32" s="22" t="s">
        <v>162</v>
      </c>
      <c r="E32" s="24" t="s">
        <v>78</v>
      </c>
      <c r="F32" s="25">
        <f>7500*2</f>
        <v>15000</v>
      </c>
      <c r="H32" s="25" t="s">
        <v>76</v>
      </c>
    </row>
    <row r="34" spans="2:8">
      <c r="B34" s="22" t="s">
        <v>45</v>
      </c>
      <c r="C34" s="22" t="s">
        <v>46</v>
      </c>
      <c r="D34" s="22" t="s">
        <v>79</v>
      </c>
      <c r="E34" s="23" t="s">
        <v>48</v>
      </c>
      <c r="F34" s="25">
        <v>37000</v>
      </c>
      <c r="H34" s="34" t="s">
        <v>80</v>
      </c>
    </row>
    <row r="35" spans="2:8">
      <c r="B35" s="22" t="s">
        <v>45</v>
      </c>
      <c r="C35" s="22" t="s">
        <v>46</v>
      </c>
      <c r="D35" s="22" t="s">
        <v>79</v>
      </c>
      <c r="E35" s="24" t="s">
        <v>59</v>
      </c>
      <c r="F35" s="25">
        <v>13000</v>
      </c>
      <c r="H35" s="34" t="s">
        <v>81</v>
      </c>
    </row>
    <row r="36" spans="2:8">
      <c r="B36" s="22" t="s">
        <v>45</v>
      </c>
      <c r="C36" s="22" t="s">
        <v>46</v>
      </c>
      <c r="D36" s="22" t="s">
        <v>79</v>
      </c>
      <c r="E36" s="24" t="s">
        <v>71</v>
      </c>
      <c r="F36" s="25">
        <v>7300</v>
      </c>
      <c r="H36" s="34" t="s">
        <v>82</v>
      </c>
    </row>
    <row r="37" spans="2:8">
      <c r="B37" s="22" t="s">
        <v>45</v>
      </c>
      <c r="C37" s="22" t="s">
        <v>46</v>
      </c>
      <c r="D37" s="22" t="s">
        <v>79</v>
      </c>
      <c r="E37" s="24" t="s">
        <v>73</v>
      </c>
      <c r="F37" s="25">
        <v>4200</v>
      </c>
      <c r="H37" s="34" t="s">
        <v>82</v>
      </c>
    </row>
    <row r="38" spans="2:8">
      <c r="B38" s="22" t="s">
        <v>45</v>
      </c>
      <c r="C38" s="22" t="s">
        <v>46</v>
      </c>
      <c r="D38" s="22" t="s">
        <v>79</v>
      </c>
      <c r="E38" s="24" t="s">
        <v>83</v>
      </c>
      <c r="F38" s="25">
        <v>3000</v>
      </c>
      <c r="H38" s="34" t="s">
        <v>84</v>
      </c>
    </row>
    <row r="39" spans="2:8">
      <c r="B39" s="22" t="s">
        <v>45</v>
      </c>
      <c r="C39" s="22" t="s">
        <v>46</v>
      </c>
      <c r="D39" s="22" t="s">
        <v>85</v>
      </c>
      <c r="E39" s="24" t="s">
        <v>86</v>
      </c>
      <c r="F39" s="25">
        <v>27000</v>
      </c>
      <c r="H39" s="34" t="s">
        <v>87</v>
      </c>
    </row>
    <row r="40" spans="2:8">
      <c r="B40" s="22" t="s">
        <v>45</v>
      </c>
      <c r="C40" s="22" t="s">
        <v>46</v>
      </c>
      <c r="D40" s="22" t="s">
        <v>88</v>
      </c>
      <c r="E40" s="24" t="s">
        <v>89</v>
      </c>
      <c r="F40" s="25">
        <v>12000</v>
      </c>
      <c r="H40" s="34" t="s">
        <v>90</v>
      </c>
    </row>
    <row r="41" spans="2:8">
      <c r="B41" s="22" t="s">
        <v>45</v>
      </c>
      <c r="C41" s="22" t="s">
        <v>46</v>
      </c>
      <c r="D41" s="22" t="s">
        <v>91</v>
      </c>
      <c r="E41" s="24" t="s">
        <v>92</v>
      </c>
      <c r="F41" s="25">
        <v>5800</v>
      </c>
      <c r="H41" s="34" t="s">
        <v>93</v>
      </c>
    </row>
    <row r="43" spans="2:8">
      <c r="B43" s="22" t="s">
        <v>94</v>
      </c>
      <c r="C43" s="22" t="s">
        <v>46</v>
      </c>
      <c r="D43" s="22" t="s">
        <v>95</v>
      </c>
      <c r="E43" s="24" t="s">
        <v>96</v>
      </c>
      <c r="F43" s="25">
        <v>5300</v>
      </c>
      <c r="H43" s="33"/>
    </row>
    <row r="44" spans="2:8">
      <c r="B44" s="22" t="s">
        <v>94</v>
      </c>
      <c r="C44" s="22" t="s">
        <v>46</v>
      </c>
      <c r="D44" s="22" t="s">
        <v>97</v>
      </c>
      <c r="E44" s="24" t="s">
        <v>98</v>
      </c>
      <c r="F44" s="25">
        <v>3200</v>
      </c>
      <c r="H44" s="33"/>
    </row>
    <row r="45" spans="2:8">
      <c r="B45" s="22" t="s">
        <v>94</v>
      </c>
      <c r="C45" s="22" t="s">
        <v>46</v>
      </c>
      <c r="D45" s="22" t="s">
        <v>99</v>
      </c>
      <c r="E45" s="24" t="s">
        <v>100</v>
      </c>
      <c r="F45" s="25">
        <v>2200</v>
      </c>
      <c r="H45" s="33"/>
    </row>
    <row r="47" spans="2:8">
      <c r="B47" s="22" t="s">
        <v>94</v>
      </c>
      <c r="C47" s="22" t="s">
        <v>46</v>
      </c>
      <c r="D47" s="22" t="s">
        <v>101</v>
      </c>
      <c r="E47" s="24" t="s">
        <v>102</v>
      </c>
      <c r="F47" s="25">
        <v>8000</v>
      </c>
      <c r="H47" s="33"/>
    </row>
    <row r="48" spans="2:8">
      <c r="B48" s="22" t="s">
        <v>94</v>
      </c>
      <c r="C48" s="22" t="s">
        <v>46</v>
      </c>
      <c r="D48" s="22" t="s">
        <v>103</v>
      </c>
      <c r="E48" s="24" t="s">
        <v>104</v>
      </c>
      <c r="F48" s="25">
        <v>6000</v>
      </c>
      <c r="H48" s="33"/>
    </row>
    <row r="49" spans="2:8">
      <c r="B49" s="22" t="s">
        <v>94</v>
      </c>
      <c r="C49" s="22" t="s">
        <v>46</v>
      </c>
      <c r="D49" s="22" t="s">
        <v>105</v>
      </c>
      <c r="E49" s="24" t="s">
        <v>106</v>
      </c>
      <c r="F49" s="25">
        <v>8000</v>
      </c>
      <c r="H49" s="33"/>
    </row>
    <row r="52" spans="2:8">
      <c r="B52" s="22" t="s">
        <v>45</v>
      </c>
      <c r="C52" s="22" t="s">
        <v>107</v>
      </c>
      <c r="D52" s="22" t="s">
        <v>108</v>
      </c>
      <c r="E52" s="24" t="s">
        <v>109</v>
      </c>
      <c r="F52" s="25">
        <v>46000</v>
      </c>
    </row>
    <row r="53" spans="2:8" ht="31">
      <c r="B53" s="22" t="s">
        <v>45</v>
      </c>
      <c r="C53" s="22" t="s">
        <v>107</v>
      </c>
      <c r="D53" s="22" t="s">
        <v>163</v>
      </c>
      <c r="E53" s="24" t="s">
        <v>164</v>
      </c>
      <c r="F53" s="25">
        <v>92000</v>
      </c>
    </row>
    <row r="55" spans="2:8">
      <c r="B55" s="22" t="s">
        <v>45</v>
      </c>
      <c r="C55" s="22" t="s">
        <v>107</v>
      </c>
      <c r="D55" s="22" t="s">
        <v>110</v>
      </c>
      <c r="E55" s="24" t="s">
        <v>111</v>
      </c>
      <c r="F55" s="25">
        <v>18000</v>
      </c>
    </row>
    <row r="56" spans="2:8" ht="31">
      <c r="B56" s="22" t="s">
        <v>45</v>
      </c>
      <c r="C56" s="22" t="s">
        <v>107</v>
      </c>
      <c r="D56" s="22" t="s">
        <v>112</v>
      </c>
      <c r="E56" s="24" t="s">
        <v>113</v>
      </c>
      <c r="F56" s="25">
        <v>7200</v>
      </c>
    </row>
    <row r="57" spans="2:8" ht="31">
      <c r="B57" s="22" t="s">
        <v>45</v>
      </c>
      <c r="C57" s="22" t="s">
        <v>107</v>
      </c>
      <c r="D57" s="22" t="s">
        <v>114</v>
      </c>
      <c r="E57" s="24" t="s">
        <v>115</v>
      </c>
      <c r="F57" s="25">
        <v>5900</v>
      </c>
    </row>
    <row r="59" spans="2:8" ht="31">
      <c r="B59" s="22" t="s">
        <v>45</v>
      </c>
      <c r="C59" s="22" t="s">
        <v>107</v>
      </c>
      <c r="D59" s="22" t="s">
        <v>165</v>
      </c>
      <c r="E59" s="24" t="s">
        <v>166</v>
      </c>
      <c r="F59" s="25">
        <v>36000</v>
      </c>
    </row>
    <row r="60" spans="2:8" ht="31">
      <c r="B60" s="22" t="s">
        <v>45</v>
      </c>
      <c r="C60" s="22" t="s">
        <v>107</v>
      </c>
      <c r="D60" s="22" t="s">
        <v>167</v>
      </c>
      <c r="E60" s="24" t="s">
        <v>168</v>
      </c>
      <c r="F60" s="25">
        <v>14400</v>
      </c>
    </row>
    <row r="61" spans="2:8" ht="31">
      <c r="B61" s="22" t="s">
        <v>45</v>
      </c>
      <c r="C61" s="22" t="s">
        <v>107</v>
      </c>
      <c r="D61" s="22" t="s">
        <v>169</v>
      </c>
      <c r="E61" s="24" t="s">
        <v>170</v>
      </c>
      <c r="F61" s="25">
        <f>5900*2</f>
        <v>11800</v>
      </c>
    </row>
    <row r="63" spans="2:8">
      <c r="B63" s="22" t="s">
        <v>45</v>
      </c>
      <c r="C63" s="22" t="s">
        <v>107</v>
      </c>
      <c r="D63" s="22" t="s">
        <v>116</v>
      </c>
      <c r="E63" s="24" t="s">
        <v>109</v>
      </c>
      <c r="F63" s="25">
        <v>38500</v>
      </c>
    </row>
    <row r="64" spans="2:8">
      <c r="B64" s="22" t="s">
        <v>45</v>
      </c>
      <c r="C64" s="22" t="s">
        <v>107</v>
      </c>
      <c r="D64" s="22" t="s">
        <v>117</v>
      </c>
      <c r="E64" s="24" t="s">
        <v>118</v>
      </c>
      <c r="F64" s="25">
        <v>32250</v>
      </c>
    </row>
    <row r="65" spans="2:6">
      <c r="B65" s="22" t="s">
        <v>45</v>
      </c>
      <c r="C65" s="22" t="s">
        <v>107</v>
      </c>
      <c r="D65" s="22" t="s">
        <v>119</v>
      </c>
      <c r="E65" s="24" t="s">
        <v>111</v>
      </c>
      <c r="F65" s="25">
        <v>20800</v>
      </c>
    </row>
    <row r="66" spans="2:6" ht="31">
      <c r="B66" s="22" t="s">
        <v>45</v>
      </c>
      <c r="C66" s="22" t="s">
        <v>107</v>
      </c>
      <c r="D66" s="22" t="s">
        <v>120</v>
      </c>
      <c r="E66" s="24" t="s">
        <v>113</v>
      </c>
      <c r="F66" s="25">
        <v>8320</v>
      </c>
    </row>
    <row r="67" spans="2:6" ht="31">
      <c r="B67" s="22" t="s">
        <v>45</v>
      </c>
      <c r="C67" s="22" t="s">
        <v>107</v>
      </c>
      <c r="D67" s="22" t="s">
        <v>121</v>
      </c>
      <c r="E67" s="24" t="s">
        <v>115</v>
      </c>
      <c r="F67" s="25">
        <v>6500</v>
      </c>
    </row>
    <row r="69" spans="2:6">
      <c r="B69" s="22" t="s">
        <v>45</v>
      </c>
      <c r="C69" s="22" t="s">
        <v>107</v>
      </c>
      <c r="D69" s="22" t="s">
        <v>171</v>
      </c>
      <c r="E69" s="24" t="s">
        <v>109</v>
      </c>
      <c r="F69" s="25">
        <f>38500*2</f>
        <v>77000</v>
      </c>
    </row>
    <row r="70" spans="2:6">
      <c r="B70" s="22" t="s">
        <v>45</v>
      </c>
      <c r="C70" s="22" t="s">
        <v>107</v>
      </c>
      <c r="D70" s="22" t="s">
        <v>172</v>
      </c>
      <c r="E70" s="24" t="s">
        <v>118</v>
      </c>
      <c r="F70" s="25">
        <f>32250*2</f>
        <v>64500</v>
      </c>
    </row>
    <row r="71" spans="2:6">
      <c r="B71" s="22" t="s">
        <v>45</v>
      </c>
      <c r="C71" s="22" t="s">
        <v>107</v>
      </c>
      <c r="D71" s="22" t="s">
        <v>173</v>
      </c>
      <c r="E71" s="24" t="s">
        <v>111</v>
      </c>
      <c r="F71" s="25">
        <f>20800*2</f>
        <v>41600</v>
      </c>
    </row>
    <row r="72" spans="2:6" ht="31">
      <c r="B72" s="22" t="s">
        <v>45</v>
      </c>
      <c r="C72" s="22" t="s">
        <v>107</v>
      </c>
      <c r="D72" s="22" t="s">
        <v>174</v>
      </c>
      <c r="E72" s="24" t="s">
        <v>113</v>
      </c>
      <c r="F72" s="25">
        <f>8320*2</f>
        <v>16640</v>
      </c>
    </row>
    <row r="73" spans="2:6" ht="31">
      <c r="B73" s="22" t="s">
        <v>45</v>
      </c>
      <c r="C73" s="22" t="s">
        <v>107</v>
      </c>
      <c r="D73" s="22" t="s">
        <v>175</v>
      </c>
      <c r="E73" s="24" t="s">
        <v>115</v>
      </c>
      <c r="F73" s="25">
        <f>6500*2</f>
        <v>13000</v>
      </c>
    </row>
    <row r="75" spans="2:6">
      <c r="B75" s="22" t="s">
        <v>45</v>
      </c>
      <c r="C75" s="22" t="s">
        <v>107</v>
      </c>
      <c r="D75" s="22" t="s">
        <v>122</v>
      </c>
      <c r="E75" s="24" t="s">
        <v>109</v>
      </c>
      <c r="F75" s="25">
        <v>46200</v>
      </c>
    </row>
    <row r="76" spans="2:6">
      <c r="B76" s="22" t="s">
        <v>45</v>
      </c>
      <c r="C76" s="22" t="s">
        <v>107</v>
      </c>
      <c r="D76" s="22" t="s">
        <v>123</v>
      </c>
      <c r="E76" s="24" t="s">
        <v>111</v>
      </c>
      <c r="F76" s="25">
        <v>24000</v>
      </c>
    </row>
    <row r="77" spans="2:6" ht="31">
      <c r="B77" s="22" t="s">
        <v>45</v>
      </c>
      <c r="C77" s="22" t="s">
        <v>107</v>
      </c>
      <c r="D77" s="22" t="s">
        <v>124</v>
      </c>
      <c r="E77" s="24" t="s">
        <v>125</v>
      </c>
      <c r="F77" s="25">
        <v>8500</v>
      </c>
    </row>
    <row r="79" spans="2:6">
      <c r="B79" s="22" t="s">
        <v>45</v>
      </c>
      <c r="C79" s="22" t="s">
        <v>107</v>
      </c>
      <c r="D79" s="22" t="s">
        <v>176</v>
      </c>
      <c r="E79" s="24" t="s">
        <v>109</v>
      </c>
      <c r="F79" s="25">
        <f>46200*2</f>
        <v>92400</v>
      </c>
    </row>
    <row r="80" spans="2:6">
      <c r="B80" s="22" t="s">
        <v>45</v>
      </c>
      <c r="C80" s="22" t="s">
        <v>107</v>
      </c>
      <c r="D80" s="22" t="s">
        <v>177</v>
      </c>
      <c r="E80" s="24" t="s">
        <v>111</v>
      </c>
      <c r="F80" s="25">
        <f>24000*2</f>
        <v>48000</v>
      </c>
    </row>
    <row r="81" spans="2:8" ht="31">
      <c r="B81" s="22" t="s">
        <v>45</v>
      </c>
      <c r="C81" s="22" t="s">
        <v>107</v>
      </c>
      <c r="D81" s="22" t="s">
        <v>178</v>
      </c>
      <c r="E81" s="24" t="s">
        <v>125</v>
      </c>
      <c r="F81" s="25">
        <f>8500*2</f>
        <v>17000</v>
      </c>
    </row>
    <row r="83" spans="2:8">
      <c r="B83" s="22" t="s">
        <v>45</v>
      </c>
      <c r="C83" s="22" t="s">
        <v>107</v>
      </c>
      <c r="D83" s="22" t="s">
        <v>126</v>
      </c>
      <c r="E83" s="24" t="s">
        <v>109</v>
      </c>
      <c r="F83" s="25">
        <v>38500</v>
      </c>
    </row>
    <row r="84" spans="2:8">
      <c r="B84" s="22" t="s">
        <v>45</v>
      </c>
      <c r="C84" s="22" t="s">
        <v>107</v>
      </c>
      <c r="D84" s="22" t="s">
        <v>127</v>
      </c>
      <c r="E84" s="24" t="s">
        <v>118</v>
      </c>
      <c r="F84" s="25">
        <v>32250</v>
      </c>
      <c r="H84" s="25" t="s">
        <v>142</v>
      </c>
    </row>
    <row r="85" spans="2:8">
      <c r="B85" s="22" t="s">
        <v>45</v>
      </c>
      <c r="C85" s="22" t="s">
        <v>107</v>
      </c>
      <c r="D85" s="22" t="s">
        <v>128</v>
      </c>
      <c r="E85" s="24" t="s">
        <v>111</v>
      </c>
      <c r="F85" s="25">
        <v>20800</v>
      </c>
    </row>
    <row r="86" spans="2:8" ht="31">
      <c r="B86" s="22" t="s">
        <v>45</v>
      </c>
      <c r="C86" s="22" t="s">
        <v>107</v>
      </c>
      <c r="D86" s="22" t="s">
        <v>129</v>
      </c>
      <c r="E86" s="24" t="s">
        <v>113</v>
      </c>
      <c r="F86" s="25">
        <v>8320</v>
      </c>
    </row>
    <row r="87" spans="2:8" ht="31">
      <c r="B87" s="22" t="s">
        <v>45</v>
      </c>
      <c r="C87" s="22" t="s">
        <v>107</v>
      </c>
      <c r="D87" s="22" t="s">
        <v>130</v>
      </c>
      <c r="E87" s="24" t="s">
        <v>115</v>
      </c>
      <c r="F87" s="25">
        <v>6500</v>
      </c>
    </row>
    <row r="89" spans="2:8">
      <c r="B89" s="22" t="s">
        <v>45</v>
      </c>
      <c r="C89" s="22" t="s">
        <v>107</v>
      </c>
      <c r="D89" s="22" t="s">
        <v>179</v>
      </c>
      <c r="E89" s="24" t="s">
        <v>109</v>
      </c>
      <c r="F89" s="25">
        <f>38500*2</f>
        <v>77000</v>
      </c>
    </row>
    <row r="90" spans="2:8">
      <c r="B90" s="22" t="s">
        <v>45</v>
      </c>
      <c r="C90" s="22" t="s">
        <v>107</v>
      </c>
      <c r="D90" s="22" t="s">
        <v>180</v>
      </c>
      <c r="E90" s="24" t="s">
        <v>118</v>
      </c>
      <c r="F90" s="25">
        <f>32250*2</f>
        <v>64500</v>
      </c>
    </row>
    <row r="91" spans="2:8">
      <c r="B91" s="22" t="s">
        <v>45</v>
      </c>
      <c r="C91" s="22" t="s">
        <v>107</v>
      </c>
      <c r="D91" s="22" t="s">
        <v>181</v>
      </c>
      <c r="E91" s="24" t="s">
        <v>111</v>
      </c>
      <c r="F91" s="25">
        <f>20800*2</f>
        <v>41600</v>
      </c>
    </row>
    <row r="92" spans="2:8" ht="31">
      <c r="B92" s="22" t="s">
        <v>45</v>
      </c>
      <c r="C92" s="22" t="s">
        <v>107</v>
      </c>
      <c r="D92" s="22" t="s">
        <v>182</v>
      </c>
      <c r="E92" s="24" t="s">
        <v>113</v>
      </c>
      <c r="F92" s="25">
        <f>8320*2</f>
        <v>16640</v>
      </c>
    </row>
    <row r="93" spans="2:8" ht="31">
      <c r="B93" s="22" t="s">
        <v>45</v>
      </c>
      <c r="C93" s="22" t="s">
        <v>107</v>
      </c>
      <c r="D93" s="22" t="s">
        <v>183</v>
      </c>
      <c r="E93" s="24" t="s">
        <v>115</v>
      </c>
      <c r="F93" s="25">
        <f>6500*2</f>
        <v>13000</v>
      </c>
    </row>
    <row r="95" spans="2:8">
      <c r="B95" s="22" t="s">
        <v>45</v>
      </c>
      <c r="C95" s="22" t="s">
        <v>107</v>
      </c>
      <c r="D95" s="22" t="s">
        <v>131</v>
      </c>
      <c r="E95" s="24" t="s">
        <v>109</v>
      </c>
      <c r="F95" s="25">
        <v>43000</v>
      </c>
    </row>
    <row r="96" spans="2:8">
      <c r="B96" s="22" t="s">
        <v>45</v>
      </c>
      <c r="C96" s="22" t="s">
        <v>107</v>
      </c>
      <c r="D96" s="22" t="s">
        <v>132</v>
      </c>
      <c r="E96" s="24" t="s">
        <v>111</v>
      </c>
      <c r="F96" s="25">
        <v>23000</v>
      </c>
    </row>
    <row r="97" spans="2:6" ht="31">
      <c r="B97" s="22" t="s">
        <v>45</v>
      </c>
      <c r="C97" s="22" t="s">
        <v>107</v>
      </c>
      <c r="D97" s="22" t="s">
        <v>133</v>
      </c>
      <c r="E97" s="24" t="s">
        <v>125</v>
      </c>
      <c r="F97" s="25">
        <v>8400</v>
      </c>
    </row>
    <row r="98" spans="2:6" ht="31">
      <c r="B98" s="22" t="s">
        <v>45</v>
      </c>
      <c r="C98" s="22" t="s">
        <v>107</v>
      </c>
      <c r="D98" s="22" t="s">
        <v>134</v>
      </c>
      <c r="E98" s="24" t="s">
        <v>135</v>
      </c>
      <c r="F98" s="25">
        <v>7800</v>
      </c>
    </row>
    <row r="99" spans="2:6" ht="31">
      <c r="B99" s="22" t="s">
        <v>45</v>
      </c>
      <c r="C99" s="22" t="s">
        <v>107</v>
      </c>
      <c r="D99" s="22" t="s">
        <v>136</v>
      </c>
      <c r="E99" s="24" t="s">
        <v>113</v>
      </c>
      <c r="F99" s="25">
        <v>9400</v>
      </c>
    </row>
    <row r="100" spans="2:6" ht="31">
      <c r="B100" s="22" t="s">
        <v>45</v>
      </c>
      <c r="C100" s="22" t="s">
        <v>107</v>
      </c>
      <c r="D100" s="22" t="s">
        <v>137</v>
      </c>
      <c r="E100" s="24" t="s">
        <v>115</v>
      </c>
      <c r="F100" s="25">
        <v>7300</v>
      </c>
    </row>
    <row r="102" spans="2:6">
      <c r="B102" s="22" t="s">
        <v>45</v>
      </c>
      <c r="C102" s="22" t="s">
        <v>107</v>
      </c>
      <c r="D102" s="22" t="s">
        <v>184</v>
      </c>
      <c r="E102" s="24" t="s">
        <v>109</v>
      </c>
      <c r="F102" s="25">
        <f>43000*2</f>
        <v>86000</v>
      </c>
    </row>
    <row r="103" spans="2:6">
      <c r="B103" s="22" t="s">
        <v>45</v>
      </c>
      <c r="C103" s="22" t="s">
        <v>107</v>
      </c>
      <c r="D103" s="22" t="s">
        <v>185</v>
      </c>
      <c r="E103" s="24" t="s">
        <v>111</v>
      </c>
      <c r="F103" s="25">
        <f>23000*2</f>
        <v>46000</v>
      </c>
    </row>
    <row r="104" spans="2:6" ht="31">
      <c r="B104" s="22" t="s">
        <v>45</v>
      </c>
      <c r="C104" s="22" t="s">
        <v>107</v>
      </c>
      <c r="D104" s="22" t="s">
        <v>186</v>
      </c>
      <c r="E104" s="24" t="s">
        <v>125</v>
      </c>
      <c r="F104" s="25">
        <f>8400*2</f>
        <v>16800</v>
      </c>
    </row>
    <row r="105" spans="2:6" ht="31">
      <c r="B105" s="22" t="s">
        <v>45</v>
      </c>
      <c r="C105" s="22" t="s">
        <v>107</v>
      </c>
      <c r="D105" s="22" t="s">
        <v>187</v>
      </c>
      <c r="E105" s="24" t="s">
        <v>135</v>
      </c>
      <c r="F105" s="25">
        <f>7800*2</f>
        <v>15600</v>
      </c>
    </row>
    <row r="106" spans="2:6" ht="31">
      <c r="B106" s="22" t="s">
        <v>45</v>
      </c>
      <c r="C106" s="22" t="s">
        <v>107</v>
      </c>
      <c r="D106" s="22" t="s">
        <v>188</v>
      </c>
      <c r="E106" s="24" t="s">
        <v>113</v>
      </c>
      <c r="F106" s="25">
        <f>9400*2</f>
        <v>18800</v>
      </c>
    </row>
    <row r="107" spans="2:6" ht="31">
      <c r="B107" s="22" t="s">
        <v>45</v>
      </c>
      <c r="C107" s="22" t="s">
        <v>107</v>
      </c>
      <c r="D107" s="22" t="s">
        <v>189</v>
      </c>
      <c r="E107" s="24" t="s">
        <v>115</v>
      </c>
      <c r="F107" s="25">
        <f>7300*2</f>
        <v>14600</v>
      </c>
    </row>
    <row r="110" spans="2:6">
      <c r="B110" s="22" t="s">
        <v>45</v>
      </c>
      <c r="C110" s="22" t="s">
        <v>138</v>
      </c>
      <c r="D110" s="22" t="s">
        <v>139</v>
      </c>
      <c r="E110" s="24" t="s">
        <v>118</v>
      </c>
      <c r="F110" s="25">
        <v>45000</v>
      </c>
    </row>
    <row r="112" spans="2:6">
      <c r="B112" s="22" t="s">
        <v>45</v>
      </c>
      <c r="C112" s="22" t="s">
        <v>140</v>
      </c>
      <c r="D112" s="22" t="s">
        <v>141</v>
      </c>
      <c r="E112" s="24"/>
      <c r="F112" s="25">
        <v>30750</v>
      </c>
    </row>
  </sheetData>
  <phoneticPr fontId="21" type="noConversion"/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theme="0"/>
  </sheetPr>
  <dimension ref="A1:B2038"/>
  <sheetViews>
    <sheetView workbookViewId="0">
      <selection activeCell="B7" sqref="B7"/>
    </sheetView>
  </sheetViews>
  <sheetFormatPr defaultColWidth="10.69140625" defaultRowHeight="17.5"/>
  <cols>
    <col min="1" max="1" width="63" style="2" bestFit="1" customWidth="1"/>
    <col min="2" max="2" width="46.15234375" style="1" bestFit="1" customWidth="1"/>
    <col min="3" max="16384" width="10.69140625" style="1"/>
  </cols>
  <sheetData>
    <row r="1" spans="1:2" s="3" customFormat="1">
      <c r="A1" s="4" t="s">
        <v>244</v>
      </c>
      <c r="B1" s="4" t="s">
        <v>245</v>
      </c>
    </row>
    <row r="2" spans="1:2" s="3" customFormat="1">
      <c r="A2" s="4" t="s">
        <v>246</v>
      </c>
      <c r="B2" s="4" t="s">
        <v>247</v>
      </c>
    </row>
    <row r="3" spans="1:2">
      <c r="A3" s="4" t="s">
        <v>248</v>
      </c>
      <c r="B3" s="4" t="s">
        <v>247</v>
      </c>
    </row>
    <row r="4" spans="1:2">
      <c r="A4" s="4" t="s">
        <v>249</v>
      </c>
      <c r="B4" s="4" t="s">
        <v>247</v>
      </c>
    </row>
    <row r="5" spans="1:2">
      <c r="A5" s="4" t="s">
        <v>250</v>
      </c>
      <c r="B5" s="4" t="s">
        <v>247</v>
      </c>
    </row>
    <row r="6" spans="1:2">
      <c r="A6" s="4" t="s">
        <v>251</v>
      </c>
      <c r="B6" s="4" t="s">
        <v>247</v>
      </c>
    </row>
    <row r="7" spans="1:2">
      <c r="A7" s="4" t="s">
        <v>252</v>
      </c>
      <c r="B7" s="4" t="s">
        <v>247</v>
      </c>
    </row>
    <row r="8" spans="1:2">
      <c r="A8" s="4" t="s">
        <v>253</v>
      </c>
      <c r="B8" s="4" t="s">
        <v>247</v>
      </c>
    </row>
    <row r="9" spans="1:2">
      <c r="A9" s="4" t="s">
        <v>254</v>
      </c>
      <c r="B9" s="4" t="s">
        <v>247</v>
      </c>
    </row>
    <row r="10" spans="1:2">
      <c r="A10" s="4" t="s">
        <v>255</v>
      </c>
      <c r="B10" s="4" t="s">
        <v>256</v>
      </c>
    </row>
    <row r="11" spans="1:2">
      <c r="A11" s="4" t="s">
        <v>257</v>
      </c>
      <c r="B11" s="4" t="s">
        <v>256</v>
      </c>
    </row>
    <row r="12" spans="1:2">
      <c r="A12" s="4" t="s">
        <v>258</v>
      </c>
      <c r="B12" s="4" t="s">
        <v>256</v>
      </c>
    </row>
    <row r="13" spans="1:2">
      <c r="A13" s="4" t="s">
        <v>259</v>
      </c>
      <c r="B13" s="4" t="s">
        <v>256</v>
      </c>
    </row>
    <row r="14" spans="1:2">
      <c r="A14" s="4" t="s">
        <v>260</v>
      </c>
      <c r="B14" s="4" t="s">
        <v>256</v>
      </c>
    </row>
    <row r="15" spans="1:2">
      <c r="A15" s="4" t="s">
        <v>261</v>
      </c>
      <c r="B15" s="4" t="s">
        <v>256</v>
      </c>
    </row>
    <row r="16" spans="1:2">
      <c r="A16" s="4" t="s">
        <v>262</v>
      </c>
      <c r="B16" s="4" t="s">
        <v>256</v>
      </c>
    </row>
    <row r="17" spans="1:2">
      <c r="A17" s="4" t="s">
        <v>263</v>
      </c>
      <c r="B17" s="4" t="s">
        <v>256</v>
      </c>
    </row>
    <row r="18" spans="1:2">
      <c r="A18" s="4" t="s">
        <v>264</v>
      </c>
      <c r="B18" s="4" t="s">
        <v>265</v>
      </c>
    </row>
    <row r="19" spans="1:2">
      <c r="A19" s="4" t="s">
        <v>266</v>
      </c>
      <c r="B19" s="4" t="s">
        <v>265</v>
      </c>
    </row>
    <row r="20" spans="1:2">
      <c r="A20" s="4" t="s">
        <v>267</v>
      </c>
      <c r="B20" s="4" t="s">
        <v>265</v>
      </c>
    </row>
    <row r="21" spans="1:2">
      <c r="A21" s="4" t="s">
        <v>268</v>
      </c>
      <c r="B21" s="4" t="s">
        <v>265</v>
      </c>
    </row>
    <row r="22" spans="1:2">
      <c r="A22" s="4" t="s">
        <v>269</v>
      </c>
      <c r="B22" s="4" t="s">
        <v>270</v>
      </c>
    </row>
    <row r="23" spans="1:2">
      <c r="A23" s="4" t="s">
        <v>271</v>
      </c>
      <c r="B23" s="4" t="s">
        <v>270</v>
      </c>
    </row>
    <row r="24" spans="1:2">
      <c r="A24" s="4" t="s">
        <v>272</v>
      </c>
      <c r="B24" s="4" t="s">
        <v>270</v>
      </c>
    </row>
    <row r="25" spans="1:2">
      <c r="A25" s="4" t="s">
        <v>273</v>
      </c>
      <c r="B25" s="4" t="s">
        <v>270</v>
      </c>
    </row>
    <row r="26" spans="1:2">
      <c r="A26" s="4" t="s">
        <v>274</v>
      </c>
      <c r="B26" s="4" t="s">
        <v>270</v>
      </c>
    </row>
    <row r="27" spans="1:2">
      <c r="A27" s="4" t="s">
        <v>275</v>
      </c>
      <c r="B27" s="4" t="s">
        <v>270</v>
      </c>
    </row>
    <row r="28" spans="1:2">
      <c r="A28" s="4" t="s">
        <v>276</v>
      </c>
      <c r="B28" s="4" t="s">
        <v>270</v>
      </c>
    </row>
    <row r="29" spans="1:2">
      <c r="A29" s="4" t="s">
        <v>277</v>
      </c>
      <c r="B29" s="4" t="s">
        <v>270</v>
      </c>
    </row>
    <row r="30" spans="1:2">
      <c r="A30" s="4" t="s">
        <v>278</v>
      </c>
      <c r="B30" s="4" t="s">
        <v>270</v>
      </c>
    </row>
    <row r="31" spans="1:2">
      <c r="A31" s="4" t="s">
        <v>279</v>
      </c>
      <c r="B31" s="4" t="s">
        <v>270</v>
      </c>
    </row>
    <row r="32" spans="1:2">
      <c r="A32" s="4" t="s">
        <v>280</v>
      </c>
      <c r="B32" s="4" t="s">
        <v>270</v>
      </c>
    </row>
    <row r="33" spans="1:2">
      <c r="A33" s="4" t="s">
        <v>281</v>
      </c>
      <c r="B33" s="4" t="s">
        <v>270</v>
      </c>
    </row>
    <row r="34" spans="1:2">
      <c r="A34" s="4" t="s">
        <v>282</v>
      </c>
      <c r="B34" s="4" t="s">
        <v>270</v>
      </c>
    </row>
    <row r="35" spans="1:2">
      <c r="A35" s="4" t="s">
        <v>283</v>
      </c>
      <c r="B35" s="4" t="s">
        <v>270</v>
      </c>
    </row>
    <row r="36" spans="1:2">
      <c r="A36" s="4" t="s">
        <v>284</v>
      </c>
      <c r="B36" s="4" t="s">
        <v>270</v>
      </c>
    </row>
    <row r="37" spans="1:2">
      <c r="A37" s="4" t="s">
        <v>285</v>
      </c>
      <c r="B37" s="4" t="s">
        <v>270</v>
      </c>
    </row>
    <row r="38" spans="1:2">
      <c r="A38" s="4" t="s">
        <v>286</v>
      </c>
      <c r="B38" s="4" t="s">
        <v>287</v>
      </c>
    </row>
    <row r="39" spans="1:2">
      <c r="A39" s="4" t="s">
        <v>288</v>
      </c>
      <c r="B39" s="4" t="s">
        <v>287</v>
      </c>
    </row>
    <row r="40" spans="1:2">
      <c r="A40" s="4" t="s">
        <v>289</v>
      </c>
      <c r="B40" s="4" t="s">
        <v>287</v>
      </c>
    </row>
    <row r="41" spans="1:2">
      <c r="A41" s="4" t="s">
        <v>290</v>
      </c>
      <c r="B41" s="4" t="s">
        <v>287</v>
      </c>
    </row>
    <row r="42" spans="1:2">
      <c r="A42" s="4" t="s">
        <v>1896</v>
      </c>
      <c r="B42" s="4" t="s">
        <v>1904</v>
      </c>
    </row>
    <row r="43" spans="1:2">
      <c r="A43" s="4" t="s">
        <v>1897</v>
      </c>
      <c r="B43" s="4" t="s">
        <v>1904</v>
      </c>
    </row>
    <row r="44" spans="1:2">
      <c r="A44" s="4" t="s">
        <v>1898</v>
      </c>
      <c r="B44" s="4" t="s">
        <v>1904</v>
      </c>
    </row>
    <row r="45" spans="1:2">
      <c r="A45" s="4" t="s">
        <v>1899</v>
      </c>
      <c r="B45" s="4" t="s">
        <v>1904</v>
      </c>
    </row>
    <row r="46" spans="1:2">
      <c r="A46" s="4" t="s">
        <v>1900</v>
      </c>
      <c r="B46" s="4" t="s">
        <v>1904</v>
      </c>
    </row>
    <row r="47" spans="1:2">
      <c r="A47" s="4" t="s">
        <v>1901</v>
      </c>
      <c r="B47" s="4" t="s">
        <v>1904</v>
      </c>
    </row>
    <row r="48" spans="1:2">
      <c r="A48" s="4" t="s">
        <v>1902</v>
      </c>
      <c r="B48" s="4" t="s">
        <v>1904</v>
      </c>
    </row>
    <row r="49" spans="1:2">
      <c r="A49" s="4" t="s">
        <v>1903</v>
      </c>
      <c r="B49" s="4" t="s">
        <v>1904</v>
      </c>
    </row>
    <row r="50" spans="1:2">
      <c r="A50" s="4" t="s">
        <v>291</v>
      </c>
      <c r="B50" s="4" t="s">
        <v>292</v>
      </c>
    </row>
    <row r="51" spans="1:2">
      <c r="A51" s="4" t="s">
        <v>293</v>
      </c>
      <c r="B51" s="4" t="s">
        <v>292</v>
      </c>
    </row>
    <row r="52" spans="1:2">
      <c r="A52" s="4" t="s">
        <v>294</v>
      </c>
      <c r="B52" s="4" t="s">
        <v>292</v>
      </c>
    </row>
    <row r="53" spans="1:2">
      <c r="A53" s="4" t="s">
        <v>295</v>
      </c>
      <c r="B53" s="4" t="s">
        <v>292</v>
      </c>
    </row>
    <row r="54" spans="1:2">
      <c r="A54" s="4" t="s">
        <v>296</v>
      </c>
      <c r="B54" s="4" t="s">
        <v>292</v>
      </c>
    </row>
    <row r="55" spans="1:2">
      <c r="A55" s="4" t="s">
        <v>297</v>
      </c>
      <c r="B55" s="4" t="s">
        <v>292</v>
      </c>
    </row>
    <row r="56" spans="1:2">
      <c r="A56" s="4" t="s">
        <v>298</v>
      </c>
      <c r="B56" s="4" t="s">
        <v>292</v>
      </c>
    </row>
    <row r="57" spans="1:2">
      <c r="A57" s="4" t="s">
        <v>299</v>
      </c>
      <c r="B57" s="4" t="s">
        <v>292</v>
      </c>
    </row>
    <row r="58" spans="1:2">
      <c r="A58" s="4" t="s">
        <v>300</v>
      </c>
      <c r="B58" s="4" t="s">
        <v>292</v>
      </c>
    </row>
    <row r="59" spans="1:2">
      <c r="A59" s="4" t="s">
        <v>301</v>
      </c>
      <c r="B59" s="4" t="s">
        <v>292</v>
      </c>
    </row>
    <row r="60" spans="1:2">
      <c r="A60" s="4" t="s">
        <v>302</v>
      </c>
      <c r="B60" s="4" t="s">
        <v>303</v>
      </c>
    </row>
    <row r="61" spans="1:2">
      <c r="A61" s="4" t="s">
        <v>304</v>
      </c>
      <c r="B61" s="4" t="s">
        <v>303</v>
      </c>
    </row>
    <row r="62" spans="1:2">
      <c r="A62" s="4" t="s">
        <v>305</v>
      </c>
      <c r="B62" s="4" t="s">
        <v>303</v>
      </c>
    </row>
    <row r="63" spans="1:2">
      <c r="A63" s="4" t="s">
        <v>306</v>
      </c>
      <c r="B63" s="4" t="s">
        <v>303</v>
      </c>
    </row>
    <row r="64" spans="1:2">
      <c r="A64" s="4" t="s">
        <v>307</v>
      </c>
      <c r="B64" s="4" t="s">
        <v>303</v>
      </c>
    </row>
    <row r="65" spans="1:2">
      <c r="A65" s="4" t="s">
        <v>308</v>
      </c>
      <c r="B65" s="4" t="s">
        <v>303</v>
      </c>
    </row>
    <row r="66" spans="1:2">
      <c r="A66" s="4" t="s">
        <v>309</v>
      </c>
      <c r="B66" s="4" t="s">
        <v>303</v>
      </c>
    </row>
    <row r="67" spans="1:2">
      <c r="A67" s="4" t="s">
        <v>310</v>
      </c>
      <c r="B67" s="4" t="s">
        <v>303</v>
      </c>
    </row>
    <row r="68" spans="1:2">
      <c r="A68" s="4" t="s">
        <v>311</v>
      </c>
      <c r="B68" s="4" t="s">
        <v>303</v>
      </c>
    </row>
    <row r="69" spans="1:2">
      <c r="A69" s="4" t="s">
        <v>312</v>
      </c>
      <c r="B69" s="4" t="s">
        <v>303</v>
      </c>
    </row>
    <row r="70" spans="1:2">
      <c r="A70" s="4" t="s">
        <v>313</v>
      </c>
      <c r="B70" s="4" t="s">
        <v>314</v>
      </c>
    </row>
    <row r="71" spans="1:2">
      <c r="A71" s="4" t="s">
        <v>315</v>
      </c>
      <c r="B71" s="4" t="s">
        <v>314</v>
      </c>
    </row>
    <row r="72" spans="1:2">
      <c r="A72" s="4" t="s">
        <v>316</v>
      </c>
      <c r="B72" s="4" t="s">
        <v>314</v>
      </c>
    </row>
    <row r="73" spans="1:2">
      <c r="A73" s="4" t="s">
        <v>317</v>
      </c>
      <c r="B73" s="4" t="s">
        <v>314</v>
      </c>
    </row>
    <row r="74" spans="1:2">
      <c r="A74" s="4" t="s">
        <v>318</v>
      </c>
      <c r="B74" s="4" t="s">
        <v>314</v>
      </c>
    </row>
    <row r="75" spans="1:2">
      <c r="A75" s="4" t="s">
        <v>319</v>
      </c>
      <c r="B75" s="4" t="s">
        <v>314</v>
      </c>
    </row>
    <row r="76" spans="1:2">
      <c r="A76" s="4" t="s">
        <v>320</v>
      </c>
      <c r="B76" s="4" t="s">
        <v>314</v>
      </c>
    </row>
    <row r="77" spans="1:2">
      <c r="A77" s="4" t="s">
        <v>321</v>
      </c>
      <c r="B77" s="4" t="s">
        <v>314</v>
      </c>
    </row>
    <row r="78" spans="1:2">
      <c r="A78" s="4" t="s">
        <v>322</v>
      </c>
      <c r="B78" s="4" t="s">
        <v>314</v>
      </c>
    </row>
    <row r="79" spans="1:2">
      <c r="A79" s="4" t="s">
        <v>323</v>
      </c>
      <c r="B79" s="4" t="s">
        <v>314</v>
      </c>
    </row>
    <row r="80" spans="1:2">
      <c r="A80" s="4" t="s">
        <v>324</v>
      </c>
      <c r="B80" s="4" t="s">
        <v>325</v>
      </c>
    </row>
    <row r="81" spans="1:2">
      <c r="A81" s="4" t="s">
        <v>326</v>
      </c>
      <c r="B81" s="4" t="s">
        <v>325</v>
      </c>
    </row>
    <row r="82" spans="1:2">
      <c r="A82" s="4" t="s">
        <v>327</v>
      </c>
      <c r="B82" s="4" t="s">
        <v>325</v>
      </c>
    </row>
    <row r="83" spans="1:2">
      <c r="A83" s="4" t="s">
        <v>328</v>
      </c>
      <c r="B83" s="4" t="s">
        <v>325</v>
      </c>
    </row>
    <row r="84" spans="1:2">
      <c r="A84" s="4" t="s">
        <v>329</v>
      </c>
      <c r="B84" s="4" t="s">
        <v>325</v>
      </c>
    </row>
    <row r="85" spans="1:2">
      <c r="A85" s="4" t="s">
        <v>330</v>
      </c>
      <c r="B85" s="4" t="s">
        <v>325</v>
      </c>
    </row>
    <row r="86" spans="1:2">
      <c r="A86" s="4" t="s">
        <v>331</v>
      </c>
      <c r="B86" s="4" t="s">
        <v>325</v>
      </c>
    </row>
    <row r="87" spans="1:2">
      <c r="A87" s="4" t="s">
        <v>332</v>
      </c>
      <c r="B87" s="4" t="s">
        <v>325</v>
      </c>
    </row>
    <row r="88" spans="1:2">
      <c r="A88" s="4" t="s">
        <v>333</v>
      </c>
      <c r="B88" s="4" t="s">
        <v>325</v>
      </c>
    </row>
    <row r="89" spans="1:2">
      <c r="A89" s="4" t="s">
        <v>334</v>
      </c>
      <c r="B89" s="4" t="s">
        <v>325</v>
      </c>
    </row>
    <row r="90" spans="1:2">
      <c r="A90" s="4" t="s">
        <v>1941</v>
      </c>
      <c r="B90" s="4" t="s">
        <v>325</v>
      </c>
    </row>
    <row r="91" spans="1:2">
      <c r="A91" s="4" t="s">
        <v>1942</v>
      </c>
      <c r="B91" s="4" t="s">
        <v>325</v>
      </c>
    </row>
    <row r="92" spans="1:2">
      <c r="A92" s="4" t="s">
        <v>1943</v>
      </c>
      <c r="B92" s="4" t="s">
        <v>325</v>
      </c>
    </row>
    <row r="93" spans="1:2">
      <c r="A93" s="4" t="s">
        <v>1944</v>
      </c>
      <c r="B93" s="4" t="s">
        <v>325</v>
      </c>
    </row>
    <row r="94" spans="1:2">
      <c r="A94" s="4" t="s">
        <v>1945</v>
      </c>
      <c r="B94" s="4" t="s">
        <v>325</v>
      </c>
    </row>
    <row r="95" spans="1:2">
      <c r="A95" s="4" t="s">
        <v>1946</v>
      </c>
      <c r="B95" s="4" t="s">
        <v>325</v>
      </c>
    </row>
    <row r="96" spans="1:2">
      <c r="A96" s="4" t="s">
        <v>1947</v>
      </c>
      <c r="B96" s="4" t="s">
        <v>325</v>
      </c>
    </row>
    <row r="97" spans="1:2">
      <c r="A97" s="4" t="s">
        <v>1948</v>
      </c>
      <c r="B97" s="4" t="s">
        <v>325</v>
      </c>
    </row>
    <row r="98" spans="1:2">
      <c r="A98" s="4" t="s">
        <v>1949</v>
      </c>
      <c r="B98" s="4" t="s">
        <v>325</v>
      </c>
    </row>
    <row r="99" spans="1:2">
      <c r="A99" s="4" t="s">
        <v>1950</v>
      </c>
      <c r="B99" s="4" t="s">
        <v>325</v>
      </c>
    </row>
    <row r="100" spans="1:2">
      <c r="A100" s="4" t="s">
        <v>1951</v>
      </c>
      <c r="B100" s="4" t="s">
        <v>325</v>
      </c>
    </row>
    <row r="101" spans="1:2">
      <c r="A101" s="4" t="s">
        <v>1952</v>
      </c>
      <c r="B101" s="4" t="s">
        <v>325</v>
      </c>
    </row>
    <row r="102" spans="1:2">
      <c r="A102" s="4" t="s">
        <v>1953</v>
      </c>
      <c r="B102" s="4" t="s">
        <v>325</v>
      </c>
    </row>
    <row r="103" spans="1:2">
      <c r="A103" s="4" t="s">
        <v>1954</v>
      </c>
      <c r="B103" s="4" t="s">
        <v>325</v>
      </c>
    </row>
    <row r="104" spans="1:2">
      <c r="A104" s="4" t="s">
        <v>1955</v>
      </c>
      <c r="B104" s="4" t="s">
        <v>325</v>
      </c>
    </row>
    <row r="105" spans="1:2">
      <c r="A105" s="4" t="s">
        <v>1956</v>
      </c>
      <c r="B105" s="4" t="s">
        <v>325</v>
      </c>
    </row>
    <row r="106" spans="1:2">
      <c r="A106" s="4" t="s">
        <v>1957</v>
      </c>
      <c r="B106" s="4" t="s">
        <v>325</v>
      </c>
    </row>
    <row r="107" spans="1:2">
      <c r="A107" s="4" t="s">
        <v>1958</v>
      </c>
      <c r="B107" s="4" t="s">
        <v>325</v>
      </c>
    </row>
    <row r="108" spans="1:2">
      <c r="A108" s="4" t="s">
        <v>1959</v>
      </c>
      <c r="B108" s="4" t="s">
        <v>325</v>
      </c>
    </row>
    <row r="109" spans="1:2">
      <c r="A109" s="4" t="s">
        <v>1960</v>
      </c>
      <c r="B109" s="4" t="s">
        <v>325</v>
      </c>
    </row>
    <row r="110" spans="1:2">
      <c r="A110" s="4" t="s">
        <v>1961</v>
      </c>
      <c r="B110" s="4" t="s">
        <v>325</v>
      </c>
    </row>
    <row r="111" spans="1:2">
      <c r="A111" s="4" t="s">
        <v>1962</v>
      </c>
      <c r="B111" s="4" t="s">
        <v>325</v>
      </c>
    </row>
    <row r="112" spans="1:2">
      <c r="A112" s="4" t="s">
        <v>1963</v>
      </c>
      <c r="B112" s="4" t="s">
        <v>325</v>
      </c>
    </row>
    <row r="113" spans="1:2">
      <c r="A113" s="4" t="s">
        <v>1964</v>
      </c>
      <c r="B113" s="4" t="s">
        <v>325</v>
      </c>
    </row>
    <row r="114" spans="1:2">
      <c r="A114" s="4" t="s">
        <v>1965</v>
      </c>
      <c r="B114" s="4" t="s">
        <v>325</v>
      </c>
    </row>
    <row r="115" spans="1:2">
      <c r="A115" s="4" t="s">
        <v>1966</v>
      </c>
      <c r="B115" s="4" t="s">
        <v>325</v>
      </c>
    </row>
    <row r="116" spans="1:2">
      <c r="A116" s="4" t="s">
        <v>1967</v>
      </c>
      <c r="B116" s="4" t="s">
        <v>325</v>
      </c>
    </row>
    <row r="117" spans="1:2">
      <c r="A117" s="4" t="s">
        <v>1968</v>
      </c>
      <c r="B117" s="4" t="s">
        <v>325</v>
      </c>
    </row>
    <row r="118" spans="1:2">
      <c r="A118" s="4" t="s">
        <v>1969</v>
      </c>
      <c r="B118" s="4" t="s">
        <v>325</v>
      </c>
    </row>
    <row r="119" spans="1:2">
      <c r="A119" s="4" t="s">
        <v>1970</v>
      </c>
      <c r="B119" s="4" t="s">
        <v>325</v>
      </c>
    </row>
    <row r="120" spans="1:2">
      <c r="A120" s="4" t="s">
        <v>1971</v>
      </c>
      <c r="B120" s="4" t="s">
        <v>325</v>
      </c>
    </row>
    <row r="121" spans="1:2">
      <c r="A121" s="4" t="s">
        <v>1972</v>
      </c>
      <c r="B121" s="4" t="s">
        <v>325</v>
      </c>
    </row>
    <row r="122" spans="1:2">
      <c r="A122" s="4" t="s">
        <v>1973</v>
      </c>
      <c r="B122" s="4" t="s">
        <v>325</v>
      </c>
    </row>
    <row r="123" spans="1:2">
      <c r="A123" s="4" t="s">
        <v>1974</v>
      </c>
      <c r="B123" s="4" t="s">
        <v>325</v>
      </c>
    </row>
    <row r="124" spans="1:2">
      <c r="A124" s="4" t="s">
        <v>1975</v>
      </c>
      <c r="B124" s="4" t="s">
        <v>325</v>
      </c>
    </row>
    <row r="125" spans="1:2">
      <c r="A125" s="4" t="s">
        <v>1976</v>
      </c>
      <c r="B125" s="4" t="s">
        <v>325</v>
      </c>
    </row>
    <row r="126" spans="1:2">
      <c r="A126" s="4" t="s">
        <v>1977</v>
      </c>
      <c r="B126" s="4" t="s">
        <v>325</v>
      </c>
    </row>
    <row r="127" spans="1:2">
      <c r="A127" s="4" t="s">
        <v>1978</v>
      </c>
      <c r="B127" s="4" t="s">
        <v>325</v>
      </c>
    </row>
    <row r="128" spans="1:2">
      <c r="A128" s="4" t="s">
        <v>1979</v>
      </c>
      <c r="B128" s="4" t="s">
        <v>325</v>
      </c>
    </row>
    <row r="129" spans="1:2">
      <c r="A129" s="4" t="s">
        <v>1980</v>
      </c>
      <c r="B129" s="4" t="s">
        <v>325</v>
      </c>
    </row>
    <row r="130" spans="1:2">
      <c r="A130" s="4" t="s">
        <v>1981</v>
      </c>
      <c r="B130" s="4" t="s">
        <v>325</v>
      </c>
    </row>
    <row r="131" spans="1:2">
      <c r="A131" s="4" t="s">
        <v>1982</v>
      </c>
      <c r="B131" s="4" t="s">
        <v>325</v>
      </c>
    </row>
    <row r="132" spans="1:2">
      <c r="A132" s="4" t="s">
        <v>1983</v>
      </c>
      <c r="B132" s="4" t="s">
        <v>325</v>
      </c>
    </row>
    <row r="133" spans="1:2">
      <c r="A133" s="4" t="s">
        <v>1984</v>
      </c>
      <c r="B133" s="4" t="s">
        <v>325</v>
      </c>
    </row>
    <row r="134" spans="1:2">
      <c r="A134" s="4" t="s">
        <v>1985</v>
      </c>
      <c r="B134" s="4" t="s">
        <v>325</v>
      </c>
    </row>
    <row r="135" spans="1:2">
      <c r="A135" s="4" t="s">
        <v>1986</v>
      </c>
      <c r="B135" s="4" t="s">
        <v>325</v>
      </c>
    </row>
    <row r="136" spans="1:2">
      <c r="A136" s="4" t="s">
        <v>1987</v>
      </c>
      <c r="B136" s="4" t="s">
        <v>325</v>
      </c>
    </row>
    <row r="137" spans="1:2">
      <c r="A137" s="4" t="s">
        <v>1988</v>
      </c>
      <c r="B137" s="4" t="s">
        <v>325</v>
      </c>
    </row>
    <row r="138" spans="1:2">
      <c r="A138" s="4" t="s">
        <v>1989</v>
      </c>
      <c r="B138" s="4" t="s">
        <v>325</v>
      </c>
    </row>
    <row r="139" spans="1:2">
      <c r="A139" s="4" t="s">
        <v>1990</v>
      </c>
      <c r="B139" s="4" t="s">
        <v>325</v>
      </c>
    </row>
    <row r="140" spans="1:2">
      <c r="A140" s="4" t="s">
        <v>1991</v>
      </c>
      <c r="B140" s="4" t="s">
        <v>325</v>
      </c>
    </row>
    <row r="141" spans="1:2">
      <c r="A141" s="4" t="s">
        <v>1992</v>
      </c>
      <c r="B141" s="4" t="s">
        <v>325</v>
      </c>
    </row>
    <row r="142" spans="1:2">
      <c r="A142" s="4" t="s">
        <v>1993</v>
      </c>
      <c r="B142" s="4" t="s">
        <v>325</v>
      </c>
    </row>
    <row r="143" spans="1:2">
      <c r="A143" s="4" t="s">
        <v>1994</v>
      </c>
      <c r="B143" s="4" t="s">
        <v>325</v>
      </c>
    </row>
    <row r="144" spans="1:2">
      <c r="A144" s="4" t="s">
        <v>1995</v>
      </c>
      <c r="B144" s="4" t="s">
        <v>325</v>
      </c>
    </row>
    <row r="145" spans="1:2">
      <c r="A145" s="4" t="s">
        <v>1996</v>
      </c>
      <c r="B145" s="4" t="s">
        <v>325</v>
      </c>
    </row>
    <row r="146" spans="1:2">
      <c r="A146" s="4" t="s">
        <v>1997</v>
      </c>
      <c r="B146" s="4" t="s">
        <v>325</v>
      </c>
    </row>
    <row r="147" spans="1:2">
      <c r="A147" s="4" t="s">
        <v>1998</v>
      </c>
      <c r="B147" s="4" t="s">
        <v>325</v>
      </c>
    </row>
    <row r="148" spans="1:2">
      <c r="A148" s="4" t="s">
        <v>1999</v>
      </c>
      <c r="B148" s="4" t="s">
        <v>325</v>
      </c>
    </row>
    <row r="149" spans="1:2">
      <c r="A149" s="4" t="s">
        <v>2000</v>
      </c>
      <c r="B149" s="4" t="s">
        <v>325</v>
      </c>
    </row>
    <row r="150" spans="1:2">
      <c r="A150" s="4" t="s">
        <v>2025</v>
      </c>
      <c r="B150" s="4" t="s">
        <v>325</v>
      </c>
    </row>
    <row r="151" spans="1:2">
      <c r="A151" s="4" t="s">
        <v>2026</v>
      </c>
      <c r="B151" s="4" t="s">
        <v>325</v>
      </c>
    </row>
    <row r="152" spans="1:2">
      <c r="A152" s="4" t="s">
        <v>2027</v>
      </c>
      <c r="B152" s="4" t="s">
        <v>325</v>
      </c>
    </row>
    <row r="153" spans="1:2">
      <c r="A153" s="4" t="s">
        <v>2028</v>
      </c>
      <c r="B153" s="4" t="s">
        <v>325</v>
      </c>
    </row>
    <row r="154" spans="1:2">
      <c r="A154" s="4" t="s">
        <v>2029</v>
      </c>
      <c r="B154" s="4" t="s">
        <v>325</v>
      </c>
    </row>
    <row r="155" spans="1:2">
      <c r="A155" s="4" t="s">
        <v>2030</v>
      </c>
      <c r="B155" s="4" t="s">
        <v>325</v>
      </c>
    </row>
    <row r="156" spans="1:2">
      <c r="A156" s="4" t="s">
        <v>2036</v>
      </c>
      <c r="B156" s="4" t="s">
        <v>325</v>
      </c>
    </row>
    <row r="157" spans="1:2">
      <c r="A157" s="4" t="s">
        <v>2037</v>
      </c>
      <c r="B157" s="4" t="s">
        <v>325</v>
      </c>
    </row>
    <row r="158" spans="1:2">
      <c r="A158" s="4" t="s">
        <v>2038</v>
      </c>
      <c r="B158" s="4" t="s">
        <v>325</v>
      </c>
    </row>
    <row r="159" spans="1:2">
      <c r="A159" s="4" t="s">
        <v>2031</v>
      </c>
      <c r="B159" s="4" t="s">
        <v>325</v>
      </c>
    </row>
    <row r="160" spans="1:2">
      <c r="A160" s="4" t="s">
        <v>2039</v>
      </c>
      <c r="B160" s="4" t="s">
        <v>325</v>
      </c>
    </row>
    <row r="161" spans="1:2">
      <c r="A161" s="4" t="s">
        <v>2032</v>
      </c>
      <c r="B161" s="4" t="s">
        <v>325</v>
      </c>
    </row>
    <row r="162" spans="1:2">
      <c r="A162" s="4" t="s">
        <v>2033</v>
      </c>
      <c r="B162" s="4" t="s">
        <v>325</v>
      </c>
    </row>
    <row r="163" spans="1:2">
      <c r="A163" s="4" t="s">
        <v>2034</v>
      </c>
      <c r="B163" s="4" t="s">
        <v>325</v>
      </c>
    </row>
    <row r="164" spans="1:2">
      <c r="A164" s="4" t="s">
        <v>2040</v>
      </c>
      <c r="B164" s="4" t="s">
        <v>325</v>
      </c>
    </row>
    <row r="165" spans="1:2">
      <c r="A165" s="4" t="s">
        <v>2035</v>
      </c>
      <c r="B165" s="4" t="s">
        <v>325</v>
      </c>
    </row>
    <row r="166" spans="1:2">
      <c r="A166" s="4" t="s">
        <v>2041</v>
      </c>
      <c r="B166" s="4" t="s">
        <v>325</v>
      </c>
    </row>
    <row r="167" spans="1:2">
      <c r="A167" s="4" t="s">
        <v>2042</v>
      </c>
      <c r="B167" s="4" t="s">
        <v>325</v>
      </c>
    </row>
    <row r="168" spans="1:2">
      <c r="A168" s="4" t="s">
        <v>2043</v>
      </c>
      <c r="B168" s="4" t="s">
        <v>325</v>
      </c>
    </row>
    <row r="169" spans="1:2">
      <c r="A169" s="4" t="s">
        <v>2044</v>
      </c>
      <c r="B169" s="4" t="s">
        <v>325</v>
      </c>
    </row>
    <row r="170" spans="1:2">
      <c r="A170" s="4" t="s">
        <v>335</v>
      </c>
      <c r="B170" s="4" t="s">
        <v>325</v>
      </c>
    </row>
    <row r="171" spans="1:2">
      <c r="A171" s="4" t="s">
        <v>336</v>
      </c>
      <c r="B171" s="4" t="s">
        <v>325</v>
      </c>
    </row>
    <row r="172" spans="1:2">
      <c r="A172" s="4" t="s">
        <v>337</v>
      </c>
      <c r="B172" s="4" t="s">
        <v>325</v>
      </c>
    </row>
    <row r="173" spans="1:2">
      <c r="A173" s="4" t="s">
        <v>338</v>
      </c>
      <c r="B173" s="4" t="s">
        <v>325</v>
      </c>
    </row>
    <row r="174" spans="1:2">
      <c r="A174" s="4" t="s">
        <v>339</v>
      </c>
      <c r="B174" s="4" t="s">
        <v>325</v>
      </c>
    </row>
    <row r="175" spans="1:2">
      <c r="A175" s="4" t="s">
        <v>340</v>
      </c>
      <c r="B175" s="4" t="s">
        <v>325</v>
      </c>
    </row>
    <row r="176" spans="1:2">
      <c r="A176" s="4" t="s">
        <v>341</v>
      </c>
      <c r="B176" s="4" t="s">
        <v>325</v>
      </c>
    </row>
    <row r="177" spans="1:2">
      <c r="A177" s="4" t="s">
        <v>342</v>
      </c>
      <c r="B177" s="4" t="s">
        <v>325</v>
      </c>
    </row>
    <row r="178" spans="1:2">
      <c r="A178" s="4" t="s">
        <v>343</v>
      </c>
      <c r="B178" s="4" t="s">
        <v>325</v>
      </c>
    </row>
    <row r="179" spans="1:2">
      <c r="A179" s="4" t="s">
        <v>344</v>
      </c>
      <c r="B179" s="4" t="s">
        <v>325</v>
      </c>
    </row>
    <row r="180" spans="1:2">
      <c r="A180" s="4" t="s">
        <v>2001</v>
      </c>
      <c r="B180" s="4" t="s">
        <v>325</v>
      </c>
    </row>
    <row r="181" spans="1:2">
      <c r="A181" s="4" t="s">
        <v>2002</v>
      </c>
      <c r="B181" s="4" t="s">
        <v>325</v>
      </c>
    </row>
    <row r="182" spans="1:2">
      <c r="A182" s="4" t="s">
        <v>2003</v>
      </c>
      <c r="B182" s="4" t="s">
        <v>325</v>
      </c>
    </row>
    <row r="183" spans="1:2">
      <c r="A183" s="4" t="s">
        <v>2004</v>
      </c>
      <c r="B183" s="4" t="s">
        <v>325</v>
      </c>
    </row>
    <row r="184" spans="1:2">
      <c r="A184" s="4" t="s">
        <v>2005</v>
      </c>
      <c r="B184" s="4" t="s">
        <v>325</v>
      </c>
    </row>
    <row r="185" spans="1:2">
      <c r="A185" s="4" t="s">
        <v>2006</v>
      </c>
      <c r="B185" s="4" t="s">
        <v>325</v>
      </c>
    </row>
    <row r="186" spans="1:2">
      <c r="A186" s="4" t="s">
        <v>2007</v>
      </c>
      <c r="B186" s="4" t="s">
        <v>325</v>
      </c>
    </row>
    <row r="187" spans="1:2">
      <c r="A187" s="4" t="s">
        <v>2008</v>
      </c>
      <c r="B187" s="4" t="s">
        <v>325</v>
      </c>
    </row>
    <row r="188" spans="1:2">
      <c r="A188" s="4" t="s">
        <v>2009</v>
      </c>
      <c r="B188" s="4" t="s">
        <v>325</v>
      </c>
    </row>
    <row r="189" spans="1:2">
      <c r="A189" s="4" t="s">
        <v>2010</v>
      </c>
      <c r="B189" s="4" t="s">
        <v>325</v>
      </c>
    </row>
    <row r="190" spans="1:2">
      <c r="A190" s="4" t="s">
        <v>345</v>
      </c>
      <c r="B190" s="4" t="s">
        <v>325</v>
      </c>
    </row>
    <row r="191" spans="1:2">
      <c r="A191" s="4" t="s">
        <v>346</v>
      </c>
      <c r="B191" s="4" t="s">
        <v>325</v>
      </c>
    </row>
    <row r="192" spans="1:2">
      <c r="A192" s="4" t="s">
        <v>347</v>
      </c>
      <c r="B192" s="4" t="s">
        <v>325</v>
      </c>
    </row>
    <row r="193" spans="1:2">
      <c r="A193" s="4" t="s">
        <v>348</v>
      </c>
      <c r="B193" s="4" t="s">
        <v>325</v>
      </c>
    </row>
    <row r="194" spans="1:2">
      <c r="A194" s="4" t="s">
        <v>349</v>
      </c>
      <c r="B194" s="4" t="s">
        <v>325</v>
      </c>
    </row>
    <row r="195" spans="1:2">
      <c r="A195" s="4" t="s">
        <v>350</v>
      </c>
      <c r="B195" s="4" t="s">
        <v>325</v>
      </c>
    </row>
    <row r="196" spans="1:2">
      <c r="A196" s="4" t="s">
        <v>351</v>
      </c>
      <c r="B196" s="4" t="s">
        <v>325</v>
      </c>
    </row>
    <row r="197" spans="1:2">
      <c r="A197" s="4" t="s">
        <v>352</v>
      </c>
      <c r="B197" s="4" t="s">
        <v>325</v>
      </c>
    </row>
    <row r="198" spans="1:2">
      <c r="A198" s="4" t="s">
        <v>353</v>
      </c>
      <c r="B198" s="4" t="s">
        <v>325</v>
      </c>
    </row>
    <row r="199" spans="1:2">
      <c r="A199" s="4" t="s">
        <v>354</v>
      </c>
      <c r="B199" s="4" t="s">
        <v>325</v>
      </c>
    </row>
    <row r="200" spans="1:2">
      <c r="A200" s="4" t="s">
        <v>355</v>
      </c>
      <c r="B200" s="4" t="s">
        <v>325</v>
      </c>
    </row>
    <row r="201" spans="1:2">
      <c r="A201" s="4" t="s">
        <v>356</v>
      </c>
      <c r="B201" s="4" t="s">
        <v>325</v>
      </c>
    </row>
    <row r="202" spans="1:2">
      <c r="A202" s="4" t="s">
        <v>357</v>
      </c>
      <c r="B202" s="4" t="s">
        <v>325</v>
      </c>
    </row>
    <row r="203" spans="1:2">
      <c r="A203" s="4" t="s">
        <v>358</v>
      </c>
      <c r="B203" s="4" t="s">
        <v>325</v>
      </c>
    </row>
    <row r="204" spans="1:2">
      <c r="A204" s="4" t="s">
        <v>359</v>
      </c>
      <c r="B204" s="4" t="s">
        <v>325</v>
      </c>
    </row>
    <row r="205" spans="1:2">
      <c r="A205" s="4" t="s">
        <v>360</v>
      </c>
      <c r="B205" s="4" t="s">
        <v>325</v>
      </c>
    </row>
    <row r="206" spans="1:2">
      <c r="A206" s="4" t="s">
        <v>361</v>
      </c>
      <c r="B206" s="4" t="s">
        <v>325</v>
      </c>
    </row>
    <row r="207" spans="1:2">
      <c r="A207" s="4" t="s">
        <v>362</v>
      </c>
      <c r="B207" s="4" t="s">
        <v>325</v>
      </c>
    </row>
    <row r="208" spans="1:2">
      <c r="A208" s="4" t="s">
        <v>363</v>
      </c>
      <c r="B208" s="4" t="s">
        <v>325</v>
      </c>
    </row>
    <row r="209" spans="1:2">
      <c r="A209" s="4" t="s">
        <v>364</v>
      </c>
      <c r="B209" s="4" t="s">
        <v>325</v>
      </c>
    </row>
    <row r="210" spans="1:2">
      <c r="A210" s="4" t="s">
        <v>365</v>
      </c>
      <c r="B210" s="4" t="s">
        <v>325</v>
      </c>
    </row>
    <row r="211" spans="1:2">
      <c r="A211" s="4" t="s">
        <v>366</v>
      </c>
      <c r="B211" s="4" t="s">
        <v>325</v>
      </c>
    </row>
    <row r="212" spans="1:2">
      <c r="A212" s="4" t="s">
        <v>367</v>
      </c>
      <c r="B212" s="4" t="s">
        <v>325</v>
      </c>
    </row>
    <row r="213" spans="1:2">
      <c r="A213" s="4" t="s">
        <v>368</v>
      </c>
      <c r="B213" s="4" t="s">
        <v>325</v>
      </c>
    </row>
    <row r="214" spans="1:2">
      <c r="A214" s="4" t="s">
        <v>369</v>
      </c>
      <c r="B214" s="4" t="s">
        <v>325</v>
      </c>
    </row>
    <row r="215" spans="1:2">
      <c r="A215" s="4" t="s">
        <v>370</v>
      </c>
      <c r="B215" s="4" t="s">
        <v>325</v>
      </c>
    </row>
    <row r="216" spans="1:2">
      <c r="A216" s="4" t="s">
        <v>371</v>
      </c>
      <c r="B216" s="4" t="s">
        <v>325</v>
      </c>
    </row>
    <row r="217" spans="1:2">
      <c r="A217" s="4" t="s">
        <v>372</v>
      </c>
      <c r="B217" s="4" t="s">
        <v>325</v>
      </c>
    </row>
    <row r="218" spans="1:2">
      <c r="A218" s="4" t="s">
        <v>373</v>
      </c>
      <c r="B218" s="4" t="s">
        <v>325</v>
      </c>
    </row>
    <row r="219" spans="1:2">
      <c r="A219" s="4" t="s">
        <v>374</v>
      </c>
      <c r="B219" s="4" t="s">
        <v>325</v>
      </c>
    </row>
    <row r="220" spans="1:2">
      <c r="A220" s="4" t="s">
        <v>375</v>
      </c>
      <c r="B220" s="4" t="s">
        <v>325</v>
      </c>
    </row>
    <row r="221" spans="1:2">
      <c r="A221" s="4" t="s">
        <v>376</v>
      </c>
      <c r="B221" s="4" t="s">
        <v>325</v>
      </c>
    </row>
    <row r="222" spans="1:2">
      <c r="A222" s="4" t="s">
        <v>377</v>
      </c>
      <c r="B222" s="4" t="s">
        <v>325</v>
      </c>
    </row>
    <row r="223" spans="1:2">
      <c r="A223" s="4" t="s">
        <v>378</v>
      </c>
      <c r="B223" s="4" t="s">
        <v>325</v>
      </c>
    </row>
    <row r="224" spans="1:2">
      <c r="A224" s="4" t="s">
        <v>379</v>
      </c>
      <c r="B224" s="4" t="s">
        <v>325</v>
      </c>
    </row>
    <row r="225" spans="1:2">
      <c r="A225" s="4" t="s">
        <v>380</v>
      </c>
      <c r="B225" s="4" t="s">
        <v>325</v>
      </c>
    </row>
    <row r="226" spans="1:2">
      <c r="A226" s="4" t="s">
        <v>381</v>
      </c>
      <c r="B226" s="4" t="s">
        <v>325</v>
      </c>
    </row>
    <row r="227" spans="1:2">
      <c r="A227" s="4" t="s">
        <v>382</v>
      </c>
      <c r="B227" s="4" t="s">
        <v>325</v>
      </c>
    </row>
    <row r="228" spans="1:2">
      <c r="A228" s="4" t="s">
        <v>383</v>
      </c>
      <c r="B228" s="4" t="s">
        <v>325</v>
      </c>
    </row>
    <row r="229" spans="1:2">
      <c r="A229" s="4" t="s">
        <v>384</v>
      </c>
      <c r="B229" s="4" t="s">
        <v>325</v>
      </c>
    </row>
    <row r="230" spans="1:2">
      <c r="A230" s="4" t="s">
        <v>385</v>
      </c>
      <c r="B230" s="4" t="s">
        <v>325</v>
      </c>
    </row>
    <row r="231" spans="1:2">
      <c r="A231" s="4" t="s">
        <v>386</v>
      </c>
      <c r="B231" s="4" t="s">
        <v>325</v>
      </c>
    </row>
    <row r="232" spans="1:2">
      <c r="A232" s="4" t="s">
        <v>387</v>
      </c>
      <c r="B232" s="4" t="s">
        <v>388</v>
      </c>
    </row>
    <row r="233" spans="1:2">
      <c r="A233" s="4" t="s">
        <v>389</v>
      </c>
      <c r="B233" s="4" t="s">
        <v>388</v>
      </c>
    </row>
    <row r="234" spans="1:2">
      <c r="A234" s="4" t="s">
        <v>390</v>
      </c>
      <c r="B234" s="4" t="s">
        <v>388</v>
      </c>
    </row>
    <row r="235" spans="1:2">
      <c r="A235" s="4" t="s">
        <v>391</v>
      </c>
      <c r="B235" s="4" t="s">
        <v>388</v>
      </c>
    </row>
    <row r="236" spans="1:2">
      <c r="A236" s="4" t="s">
        <v>392</v>
      </c>
      <c r="B236" s="4" t="s">
        <v>388</v>
      </c>
    </row>
    <row r="237" spans="1:2">
      <c r="A237" s="4" t="s">
        <v>393</v>
      </c>
      <c r="B237" s="4" t="s">
        <v>388</v>
      </c>
    </row>
    <row r="238" spans="1:2">
      <c r="A238" s="4" t="s">
        <v>394</v>
      </c>
      <c r="B238" s="4" t="s">
        <v>388</v>
      </c>
    </row>
    <row r="239" spans="1:2">
      <c r="A239" s="4" t="s">
        <v>395</v>
      </c>
      <c r="B239" s="4" t="s">
        <v>388</v>
      </c>
    </row>
    <row r="240" spans="1:2">
      <c r="A240" s="4" t="s">
        <v>396</v>
      </c>
      <c r="B240" s="4" t="s">
        <v>388</v>
      </c>
    </row>
    <row r="241" spans="1:2">
      <c r="A241" s="4" t="s">
        <v>397</v>
      </c>
      <c r="B241" s="4" t="s">
        <v>388</v>
      </c>
    </row>
    <row r="242" spans="1:2">
      <c r="A242" s="4" t="s">
        <v>398</v>
      </c>
      <c r="B242" s="4" t="s">
        <v>388</v>
      </c>
    </row>
    <row r="243" spans="1:2">
      <c r="A243" s="4" t="s">
        <v>399</v>
      </c>
      <c r="B243" s="4" t="s">
        <v>388</v>
      </c>
    </row>
    <row r="244" spans="1:2">
      <c r="A244" s="4" t="s">
        <v>400</v>
      </c>
      <c r="B244" s="4" t="s">
        <v>388</v>
      </c>
    </row>
    <row r="245" spans="1:2">
      <c r="A245" s="4" t="s">
        <v>401</v>
      </c>
      <c r="B245" s="4" t="s">
        <v>388</v>
      </c>
    </row>
    <row r="246" spans="1:2">
      <c r="A246" s="4" t="s">
        <v>402</v>
      </c>
      <c r="B246" s="4" t="s">
        <v>403</v>
      </c>
    </row>
    <row r="247" spans="1:2">
      <c r="A247" s="4" t="s">
        <v>404</v>
      </c>
      <c r="B247" s="4" t="s">
        <v>403</v>
      </c>
    </row>
    <row r="248" spans="1:2">
      <c r="A248" s="4" t="s">
        <v>405</v>
      </c>
      <c r="B248" s="4" t="s">
        <v>403</v>
      </c>
    </row>
    <row r="249" spans="1:2">
      <c r="A249" s="4" t="s">
        <v>406</v>
      </c>
      <c r="B249" s="4" t="s">
        <v>403</v>
      </c>
    </row>
    <row r="250" spans="1:2">
      <c r="A250" s="4" t="s">
        <v>407</v>
      </c>
      <c r="B250" s="4" t="s">
        <v>403</v>
      </c>
    </row>
    <row r="251" spans="1:2">
      <c r="A251" s="4" t="s">
        <v>408</v>
      </c>
      <c r="B251" s="4" t="s">
        <v>403</v>
      </c>
    </row>
    <row r="252" spans="1:2">
      <c r="A252" s="4" t="s">
        <v>409</v>
      </c>
      <c r="B252" s="4" t="s">
        <v>403</v>
      </c>
    </row>
    <row r="253" spans="1:2">
      <c r="A253" s="4" t="s">
        <v>410</v>
      </c>
      <c r="B253" s="4" t="s">
        <v>403</v>
      </c>
    </row>
    <row r="254" spans="1:2">
      <c r="A254" s="4" t="s">
        <v>411</v>
      </c>
      <c r="B254" s="4" t="s">
        <v>403</v>
      </c>
    </row>
    <row r="255" spans="1:2">
      <c r="A255" s="4" t="s">
        <v>412</v>
      </c>
      <c r="B255" s="4" t="s">
        <v>403</v>
      </c>
    </row>
    <row r="256" spans="1:2">
      <c r="A256" s="4" t="s">
        <v>413</v>
      </c>
      <c r="B256" s="4" t="s">
        <v>403</v>
      </c>
    </row>
    <row r="257" spans="1:2">
      <c r="A257" s="4" t="s">
        <v>414</v>
      </c>
      <c r="B257" s="4" t="s">
        <v>403</v>
      </c>
    </row>
    <row r="258" spans="1:2">
      <c r="A258" s="4" t="s">
        <v>415</v>
      </c>
      <c r="B258" s="4" t="s">
        <v>403</v>
      </c>
    </row>
    <row r="259" spans="1:2">
      <c r="A259" s="4" t="s">
        <v>416</v>
      </c>
      <c r="B259" s="4" t="s">
        <v>403</v>
      </c>
    </row>
    <row r="260" spans="1:2">
      <c r="A260" s="4" t="s">
        <v>417</v>
      </c>
      <c r="B260" s="4" t="s">
        <v>403</v>
      </c>
    </row>
    <row r="261" spans="1:2">
      <c r="A261" s="4" t="s">
        <v>418</v>
      </c>
      <c r="B261" s="4" t="s">
        <v>403</v>
      </c>
    </row>
    <row r="262" spans="1:2">
      <c r="A262" s="4" t="s">
        <v>419</v>
      </c>
      <c r="B262" s="4" t="s">
        <v>403</v>
      </c>
    </row>
    <row r="263" spans="1:2">
      <c r="A263" s="4" t="s">
        <v>420</v>
      </c>
      <c r="B263" s="4" t="s">
        <v>403</v>
      </c>
    </row>
    <row r="264" spans="1:2">
      <c r="A264" s="4" t="s">
        <v>421</v>
      </c>
      <c r="B264" s="4" t="s">
        <v>403</v>
      </c>
    </row>
    <row r="265" spans="1:2">
      <c r="A265" s="4" t="s">
        <v>422</v>
      </c>
      <c r="B265" s="4" t="s">
        <v>403</v>
      </c>
    </row>
    <row r="266" spans="1:2">
      <c r="A266" s="4" t="s">
        <v>423</v>
      </c>
      <c r="B266" s="4" t="s">
        <v>403</v>
      </c>
    </row>
    <row r="267" spans="1:2">
      <c r="A267" s="4" t="s">
        <v>424</v>
      </c>
      <c r="B267" s="4" t="s">
        <v>403</v>
      </c>
    </row>
    <row r="268" spans="1:2">
      <c r="A268" s="4" t="s">
        <v>425</v>
      </c>
      <c r="B268" s="4" t="s">
        <v>403</v>
      </c>
    </row>
    <row r="269" spans="1:2">
      <c r="A269" s="4" t="s">
        <v>426</v>
      </c>
      <c r="B269" s="4" t="s">
        <v>403</v>
      </c>
    </row>
    <row r="270" spans="1:2">
      <c r="A270" s="4" t="s">
        <v>427</v>
      </c>
      <c r="B270" s="4" t="s">
        <v>403</v>
      </c>
    </row>
    <row r="271" spans="1:2">
      <c r="A271" s="4" t="s">
        <v>428</v>
      </c>
      <c r="B271" s="4" t="s">
        <v>403</v>
      </c>
    </row>
    <row r="272" spans="1:2">
      <c r="A272" s="4" t="s">
        <v>429</v>
      </c>
      <c r="B272" s="4" t="s">
        <v>403</v>
      </c>
    </row>
    <row r="273" spans="1:2">
      <c r="A273" s="4" t="s">
        <v>430</v>
      </c>
      <c r="B273" s="4" t="s">
        <v>403</v>
      </c>
    </row>
    <row r="274" spans="1:2">
      <c r="A274" s="4" t="s">
        <v>431</v>
      </c>
      <c r="B274" s="4" t="s">
        <v>403</v>
      </c>
    </row>
    <row r="275" spans="1:2">
      <c r="A275" s="4" t="s">
        <v>432</v>
      </c>
      <c r="B275" s="4" t="s">
        <v>403</v>
      </c>
    </row>
    <row r="276" spans="1:2">
      <c r="A276" s="4" t="s">
        <v>433</v>
      </c>
      <c r="B276" s="4" t="s">
        <v>403</v>
      </c>
    </row>
    <row r="277" spans="1:2">
      <c r="A277" s="4" t="s">
        <v>434</v>
      </c>
      <c r="B277" s="4" t="s">
        <v>403</v>
      </c>
    </row>
    <row r="278" spans="1:2">
      <c r="A278" s="4" t="s">
        <v>435</v>
      </c>
      <c r="B278" s="4" t="s">
        <v>403</v>
      </c>
    </row>
    <row r="279" spans="1:2">
      <c r="A279" s="4" t="s">
        <v>436</v>
      </c>
      <c r="B279" s="4" t="s">
        <v>403</v>
      </c>
    </row>
    <row r="280" spans="1:2">
      <c r="A280" s="4" t="s">
        <v>437</v>
      </c>
      <c r="B280" s="4" t="s">
        <v>403</v>
      </c>
    </row>
    <row r="281" spans="1:2">
      <c r="A281" s="4" t="s">
        <v>438</v>
      </c>
      <c r="B281" s="4" t="s">
        <v>403</v>
      </c>
    </row>
    <row r="282" spans="1:2">
      <c r="A282" s="4" t="s">
        <v>439</v>
      </c>
      <c r="B282" s="4" t="s">
        <v>403</v>
      </c>
    </row>
    <row r="283" spans="1:2">
      <c r="A283" s="4" t="s">
        <v>440</v>
      </c>
      <c r="B283" s="4" t="s">
        <v>403</v>
      </c>
    </row>
    <row r="284" spans="1:2">
      <c r="A284" s="4" t="s">
        <v>441</v>
      </c>
      <c r="B284" s="4" t="s">
        <v>403</v>
      </c>
    </row>
    <row r="285" spans="1:2">
      <c r="A285" s="4" t="s">
        <v>442</v>
      </c>
      <c r="B285" s="4" t="s">
        <v>403</v>
      </c>
    </row>
    <row r="286" spans="1:2">
      <c r="A286" s="4" t="s">
        <v>443</v>
      </c>
      <c r="B286" s="4" t="s">
        <v>403</v>
      </c>
    </row>
    <row r="287" spans="1:2">
      <c r="A287" s="4" t="s">
        <v>444</v>
      </c>
      <c r="B287" s="4" t="s">
        <v>403</v>
      </c>
    </row>
    <row r="288" spans="1:2">
      <c r="A288" s="4" t="s">
        <v>445</v>
      </c>
      <c r="B288" s="4" t="s">
        <v>403</v>
      </c>
    </row>
    <row r="289" spans="1:2">
      <c r="A289" s="4" t="s">
        <v>446</v>
      </c>
      <c r="B289" s="4" t="s">
        <v>403</v>
      </c>
    </row>
    <row r="290" spans="1:2">
      <c r="A290" s="4" t="s">
        <v>447</v>
      </c>
      <c r="B290" s="4" t="s">
        <v>403</v>
      </c>
    </row>
    <row r="291" spans="1:2">
      <c r="A291" s="4" t="s">
        <v>448</v>
      </c>
      <c r="B291" s="4" t="s">
        <v>403</v>
      </c>
    </row>
    <row r="292" spans="1:2">
      <c r="A292" s="4" t="s">
        <v>449</v>
      </c>
      <c r="B292" s="4" t="s">
        <v>403</v>
      </c>
    </row>
    <row r="293" spans="1:2">
      <c r="A293" s="4" t="s">
        <v>450</v>
      </c>
      <c r="B293" s="4" t="s">
        <v>403</v>
      </c>
    </row>
    <row r="294" spans="1:2">
      <c r="A294" s="4" t="s">
        <v>451</v>
      </c>
      <c r="B294" s="4" t="s">
        <v>403</v>
      </c>
    </row>
    <row r="295" spans="1:2">
      <c r="A295" s="4" t="s">
        <v>452</v>
      </c>
      <c r="B295" s="4" t="s">
        <v>403</v>
      </c>
    </row>
    <row r="296" spans="1:2">
      <c r="A296" s="4" t="s">
        <v>453</v>
      </c>
      <c r="B296" s="4" t="s">
        <v>403</v>
      </c>
    </row>
    <row r="297" spans="1:2">
      <c r="A297" s="4" t="s">
        <v>454</v>
      </c>
      <c r="B297" s="4" t="s">
        <v>403</v>
      </c>
    </row>
    <row r="298" spans="1:2">
      <c r="A298" s="4" t="s">
        <v>455</v>
      </c>
      <c r="B298" s="4" t="s">
        <v>403</v>
      </c>
    </row>
    <row r="299" spans="1:2">
      <c r="A299" s="4" t="s">
        <v>456</v>
      </c>
      <c r="B299" s="4" t="s">
        <v>403</v>
      </c>
    </row>
    <row r="300" spans="1:2">
      <c r="A300" s="4" t="s">
        <v>457</v>
      </c>
      <c r="B300" s="4" t="s">
        <v>403</v>
      </c>
    </row>
    <row r="301" spans="1:2">
      <c r="A301" s="4" t="s">
        <v>458</v>
      </c>
      <c r="B301" s="4" t="s">
        <v>403</v>
      </c>
    </row>
    <row r="302" spans="1:2">
      <c r="A302" s="4" t="s">
        <v>459</v>
      </c>
      <c r="B302" s="4" t="s">
        <v>403</v>
      </c>
    </row>
    <row r="303" spans="1:2">
      <c r="A303" s="4" t="s">
        <v>460</v>
      </c>
      <c r="B303" s="4" t="s">
        <v>403</v>
      </c>
    </row>
    <row r="304" spans="1:2">
      <c r="A304" s="4" t="s">
        <v>461</v>
      </c>
      <c r="B304" s="4" t="s">
        <v>403</v>
      </c>
    </row>
    <row r="305" spans="1:2">
      <c r="A305" s="4" t="s">
        <v>462</v>
      </c>
      <c r="B305" s="4" t="s">
        <v>403</v>
      </c>
    </row>
    <row r="306" spans="1:2">
      <c r="A306" s="4" t="s">
        <v>463</v>
      </c>
      <c r="B306" s="4" t="s">
        <v>403</v>
      </c>
    </row>
    <row r="307" spans="1:2">
      <c r="A307" s="4" t="s">
        <v>464</v>
      </c>
      <c r="B307" s="4" t="s">
        <v>403</v>
      </c>
    </row>
    <row r="308" spans="1:2">
      <c r="A308" s="4" t="s">
        <v>465</v>
      </c>
      <c r="B308" s="4" t="s">
        <v>403</v>
      </c>
    </row>
    <row r="309" spans="1:2">
      <c r="A309" s="4" t="s">
        <v>466</v>
      </c>
      <c r="B309" s="4" t="s">
        <v>403</v>
      </c>
    </row>
    <row r="310" spans="1:2">
      <c r="A310" s="4" t="s">
        <v>467</v>
      </c>
      <c r="B310" s="4" t="s">
        <v>403</v>
      </c>
    </row>
    <row r="311" spans="1:2">
      <c r="A311" s="4" t="s">
        <v>468</v>
      </c>
      <c r="B311" s="4" t="s">
        <v>403</v>
      </c>
    </row>
    <row r="312" spans="1:2">
      <c r="A312" s="4" t="s">
        <v>469</v>
      </c>
      <c r="B312" s="4" t="s">
        <v>403</v>
      </c>
    </row>
    <row r="313" spans="1:2">
      <c r="A313" s="4" t="s">
        <v>470</v>
      </c>
      <c r="B313" s="4" t="s">
        <v>403</v>
      </c>
    </row>
    <row r="314" spans="1:2">
      <c r="A314" s="4" t="s">
        <v>471</v>
      </c>
      <c r="B314" s="4" t="s">
        <v>403</v>
      </c>
    </row>
    <row r="315" spans="1:2">
      <c r="A315" s="4" t="s">
        <v>472</v>
      </c>
      <c r="B315" s="4" t="s">
        <v>403</v>
      </c>
    </row>
    <row r="316" spans="1:2">
      <c r="A316" s="4" t="s">
        <v>473</v>
      </c>
      <c r="B316" s="4" t="s">
        <v>474</v>
      </c>
    </row>
    <row r="317" spans="1:2">
      <c r="A317" s="4" t="s">
        <v>475</v>
      </c>
      <c r="B317" s="4" t="s">
        <v>474</v>
      </c>
    </row>
    <row r="318" spans="1:2">
      <c r="A318" s="4" t="s">
        <v>476</v>
      </c>
      <c r="B318" s="4" t="s">
        <v>474</v>
      </c>
    </row>
    <row r="319" spans="1:2">
      <c r="A319" s="4" t="s">
        <v>477</v>
      </c>
      <c r="B319" s="4" t="s">
        <v>474</v>
      </c>
    </row>
    <row r="320" spans="1:2">
      <c r="A320" s="4" t="s">
        <v>478</v>
      </c>
      <c r="B320" s="4" t="s">
        <v>474</v>
      </c>
    </row>
    <row r="321" spans="1:2">
      <c r="A321" s="4" t="s">
        <v>479</v>
      </c>
      <c r="B321" s="4" t="s">
        <v>474</v>
      </c>
    </row>
    <row r="322" spans="1:2">
      <c r="A322" s="4" t="s">
        <v>480</v>
      </c>
      <c r="B322" s="4" t="s">
        <v>474</v>
      </c>
    </row>
    <row r="323" spans="1:2">
      <c r="A323" s="4" t="s">
        <v>481</v>
      </c>
      <c r="B323" s="4" t="s">
        <v>474</v>
      </c>
    </row>
    <row r="324" spans="1:2">
      <c r="A324" s="4" t="s">
        <v>482</v>
      </c>
      <c r="B324" s="4" t="s">
        <v>474</v>
      </c>
    </row>
    <row r="325" spans="1:2">
      <c r="A325" s="4" t="s">
        <v>483</v>
      </c>
      <c r="B325" s="4" t="s">
        <v>474</v>
      </c>
    </row>
    <row r="326" spans="1:2">
      <c r="A326" s="4" t="s">
        <v>484</v>
      </c>
      <c r="B326" s="4" t="s">
        <v>474</v>
      </c>
    </row>
    <row r="327" spans="1:2">
      <c r="A327" s="4" t="s">
        <v>485</v>
      </c>
      <c r="B327" s="4" t="s">
        <v>474</v>
      </c>
    </row>
    <row r="328" spans="1:2">
      <c r="A328" s="4" t="s">
        <v>486</v>
      </c>
      <c r="B328" s="4" t="s">
        <v>474</v>
      </c>
    </row>
    <row r="329" spans="1:2">
      <c r="A329" s="4" t="s">
        <v>487</v>
      </c>
      <c r="B329" s="4" t="s">
        <v>474</v>
      </c>
    </row>
    <row r="330" spans="1:2">
      <c r="A330" s="4" t="s">
        <v>488</v>
      </c>
      <c r="B330" s="4" t="s">
        <v>474</v>
      </c>
    </row>
    <row r="331" spans="1:2">
      <c r="A331" s="4" t="s">
        <v>489</v>
      </c>
      <c r="B331" s="4" t="s">
        <v>474</v>
      </c>
    </row>
    <row r="332" spans="1:2">
      <c r="A332" s="4" t="s">
        <v>490</v>
      </c>
      <c r="B332" s="4" t="s">
        <v>474</v>
      </c>
    </row>
    <row r="333" spans="1:2">
      <c r="A333" s="4" t="s">
        <v>491</v>
      </c>
      <c r="B333" s="4" t="s">
        <v>474</v>
      </c>
    </row>
    <row r="334" spans="1:2">
      <c r="A334" s="4" t="s">
        <v>492</v>
      </c>
      <c r="B334" s="4" t="s">
        <v>474</v>
      </c>
    </row>
    <row r="335" spans="1:2">
      <c r="A335" s="4" t="s">
        <v>493</v>
      </c>
      <c r="B335" s="4" t="s">
        <v>474</v>
      </c>
    </row>
    <row r="336" spans="1:2">
      <c r="A336" s="4" t="s">
        <v>494</v>
      </c>
      <c r="B336" s="4" t="s">
        <v>474</v>
      </c>
    </row>
    <row r="337" spans="1:2">
      <c r="A337" s="4" t="s">
        <v>495</v>
      </c>
      <c r="B337" s="4" t="s">
        <v>474</v>
      </c>
    </row>
    <row r="338" spans="1:2">
      <c r="A338" s="4" t="s">
        <v>496</v>
      </c>
      <c r="B338" s="4" t="s">
        <v>474</v>
      </c>
    </row>
    <row r="339" spans="1:2">
      <c r="A339" s="4" t="s">
        <v>497</v>
      </c>
      <c r="B339" s="4" t="s">
        <v>474</v>
      </c>
    </row>
    <row r="340" spans="1:2">
      <c r="A340" s="4" t="s">
        <v>498</v>
      </c>
      <c r="B340" s="4" t="s">
        <v>474</v>
      </c>
    </row>
    <row r="341" spans="1:2">
      <c r="A341" s="4" t="s">
        <v>499</v>
      </c>
      <c r="B341" s="4" t="s">
        <v>474</v>
      </c>
    </row>
    <row r="342" spans="1:2">
      <c r="A342" s="4" t="s">
        <v>500</v>
      </c>
      <c r="B342" s="4" t="s">
        <v>474</v>
      </c>
    </row>
    <row r="343" spans="1:2">
      <c r="A343" s="4" t="s">
        <v>501</v>
      </c>
      <c r="B343" s="4" t="s">
        <v>474</v>
      </c>
    </row>
    <row r="344" spans="1:2">
      <c r="A344" s="4" t="s">
        <v>502</v>
      </c>
      <c r="B344" s="4" t="s">
        <v>474</v>
      </c>
    </row>
    <row r="345" spans="1:2">
      <c r="A345" s="4" t="s">
        <v>503</v>
      </c>
      <c r="B345" s="4" t="s">
        <v>474</v>
      </c>
    </row>
    <row r="346" spans="1:2">
      <c r="A346" s="4" t="s">
        <v>504</v>
      </c>
      <c r="B346" s="4" t="s">
        <v>474</v>
      </c>
    </row>
    <row r="347" spans="1:2">
      <c r="A347" s="4" t="s">
        <v>505</v>
      </c>
      <c r="B347" s="4" t="s">
        <v>474</v>
      </c>
    </row>
    <row r="348" spans="1:2">
      <c r="A348" s="4" t="s">
        <v>506</v>
      </c>
      <c r="B348" s="4" t="s">
        <v>474</v>
      </c>
    </row>
    <row r="349" spans="1:2">
      <c r="A349" s="4" t="s">
        <v>507</v>
      </c>
      <c r="B349" s="4" t="s">
        <v>474</v>
      </c>
    </row>
    <row r="350" spans="1:2">
      <c r="A350" s="4" t="s">
        <v>508</v>
      </c>
      <c r="B350" s="4" t="s">
        <v>474</v>
      </c>
    </row>
    <row r="351" spans="1:2">
      <c r="A351" s="4" t="s">
        <v>509</v>
      </c>
      <c r="B351" s="4" t="s">
        <v>474</v>
      </c>
    </row>
    <row r="352" spans="1:2">
      <c r="A352" s="4" t="s">
        <v>510</v>
      </c>
      <c r="B352" s="4" t="s">
        <v>474</v>
      </c>
    </row>
    <row r="353" spans="1:2">
      <c r="A353" s="4" t="s">
        <v>511</v>
      </c>
      <c r="B353" s="4" t="s">
        <v>474</v>
      </c>
    </row>
    <row r="354" spans="1:2">
      <c r="A354" s="4" t="s">
        <v>512</v>
      </c>
      <c r="B354" s="4" t="s">
        <v>474</v>
      </c>
    </row>
    <row r="355" spans="1:2">
      <c r="A355" s="4" t="s">
        <v>513</v>
      </c>
      <c r="B355" s="4" t="s">
        <v>474</v>
      </c>
    </row>
    <row r="356" spans="1:2">
      <c r="A356" s="4" t="s">
        <v>514</v>
      </c>
      <c r="B356" s="4" t="s">
        <v>515</v>
      </c>
    </row>
    <row r="357" spans="1:2">
      <c r="A357" s="4" t="s">
        <v>516</v>
      </c>
      <c r="B357" s="4" t="s">
        <v>515</v>
      </c>
    </row>
    <row r="358" spans="1:2">
      <c r="A358" s="4" t="s">
        <v>517</v>
      </c>
      <c r="B358" s="4" t="s">
        <v>515</v>
      </c>
    </row>
    <row r="359" spans="1:2">
      <c r="A359" s="4" t="s">
        <v>518</v>
      </c>
      <c r="B359" s="4" t="s">
        <v>515</v>
      </c>
    </row>
    <row r="360" spans="1:2">
      <c r="A360" s="4" t="s">
        <v>519</v>
      </c>
      <c r="B360" s="4" t="s">
        <v>515</v>
      </c>
    </row>
    <row r="361" spans="1:2">
      <c r="A361" s="4" t="s">
        <v>520</v>
      </c>
      <c r="B361" s="4" t="s">
        <v>515</v>
      </c>
    </row>
    <row r="362" spans="1:2">
      <c r="A362" s="4" t="s">
        <v>521</v>
      </c>
      <c r="B362" s="4" t="s">
        <v>515</v>
      </c>
    </row>
    <row r="363" spans="1:2">
      <c r="A363" s="4" t="s">
        <v>522</v>
      </c>
      <c r="B363" s="4" t="s">
        <v>515</v>
      </c>
    </row>
    <row r="364" spans="1:2">
      <c r="A364" s="4" t="s">
        <v>523</v>
      </c>
      <c r="B364" s="4" t="s">
        <v>515</v>
      </c>
    </row>
    <row r="365" spans="1:2">
      <c r="A365" s="4" t="s">
        <v>524</v>
      </c>
      <c r="B365" s="4" t="s">
        <v>515</v>
      </c>
    </row>
    <row r="366" spans="1:2">
      <c r="A366" s="4" t="s">
        <v>525</v>
      </c>
      <c r="B366" s="4" t="s">
        <v>515</v>
      </c>
    </row>
    <row r="367" spans="1:2">
      <c r="A367" s="4" t="s">
        <v>526</v>
      </c>
      <c r="B367" s="4" t="s">
        <v>515</v>
      </c>
    </row>
    <row r="368" spans="1:2">
      <c r="A368" s="4" t="s">
        <v>527</v>
      </c>
      <c r="B368" s="4" t="s">
        <v>515</v>
      </c>
    </row>
    <row r="369" spans="1:2">
      <c r="A369" s="4" t="s">
        <v>528</v>
      </c>
      <c r="B369" s="4" t="s">
        <v>515</v>
      </c>
    </row>
    <row r="370" spans="1:2">
      <c r="A370" s="4" t="s">
        <v>529</v>
      </c>
      <c r="B370" s="4" t="s">
        <v>515</v>
      </c>
    </row>
    <row r="371" spans="1:2">
      <c r="A371" s="4" t="s">
        <v>530</v>
      </c>
      <c r="B371" s="4" t="s">
        <v>515</v>
      </c>
    </row>
    <row r="372" spans="1:2">
      <c r="A372" s="4" t="s">
        <v>531</v>
      </c>
      <c r="B372" s="4" t="s">
        <v>515</v>
      </c>
    </row>
    <row r="373" spans="1:2">
      <c r="A373" s="4" t="s">
        <v>532</v>
      </c>
      <c r="B373" s="4" t="s">
        <v>515</v>
      </c>
    </row>
    <row r="374" spans="1:2">
      <c r="A374" s="4" t="s">
        <v>533</v>
      </c>
      <c r="B374" s="4" t="s">
        <v>515</v>
      </c>
    </row>
    <row r="375" spans="1:2">
      <c r="A375" s="4" t="s">
        <v>534</v>
      </c>
      <c r="B375" s="4" t="s">
        <v>515</v>
      </c>
    </row>
    <row r="376" spans="1:2">
      <c r="A376" s="4" t="s">
        <v>535</v>
      </c>
      <c r="B376" s="4" t="s">
        <v>515</v>
      </c>
    </row>
    <row r="377" spans="1:2">
      <c r="A377" s="4" t="s">
        <v>536</v>
      </c>
      <c r="B377" s="4" t="s">
        <v>515</v>
      </c>
    </row>
    <row r="378" spans="1:2">
      <c r="A378" s="4" t="s">
        <v>537</v>
      </c>
      <c r="B378" s="4" t="s">
        <v>515</v>
      </c>
    </row>
    <row r="379" spans="1:2">
      <c r="A379" s="4" t="s">
        <v>538</v>
      </c>
      <c r="B379" s="4" t="s">
        <v>515</v>
      </c>
    </row>
    <row r="380" spans="1:2">
      <c r="A380" s="4" t="s">
        <v>539</v>
      </c>
      <c r="B380" s="4" t="s">
        <v>515</v>
      </c>
    </row>
    <row r="381" spans="1:2">
      <c r="A381" s="4" t="s">
        <v>540</v>
      </c>
      <c r="B381" s="4" t="s">
        <v>515</v>
      </c>
    </row>
    <row r="382" spans="1:2">
      <c r="A382" s="4" t="s">
        <v>541</v>
      </c>
      <c r="B382" s="4" t="s">
        <v>515</v>
      </c>
    </row>
    <row r="383" spans="1:2">
      <c r="A383" s="4" t="s">
        <v>542</v>
      </c>
      <c r="B383" s="4" t="s">
        <v>515</v>
      </c>
    </row>
    <row r="384" spans="1:2">
      <c r="A384" s="4" t="s">
        <v>543</v>
      </c>
      <c r="B384" s="4" t="s">
        <v>515</v>
      </c>
    </row>
    <row r="385" spans="1:2">
      <c r="A385" s="4" t="s">
        <v>544</v>
      </c>
      <c r="B385" s="4" t="s">
        <v>515</v>
      </c>
    </row>
    <row r="386" spans="1:2">
      <c r="A386" s="4" t="s">
        <v>545</v>
      </c>
      <c r="B386" s="4" t="s">
        <v>515</v>
      </c>
    </row>
    <row r="387" spans="1:2">
      <c r="A387" s="4" t="s">
        <v>546</v>
      </c>
      <c r="B387" s="4" t="s">
        <v>515</v>
      </c>
    </row>
    <row r="388" spans="1:2">
      <c r="A388" s="4" t="s">
        <v>547</v>
      </c>
      <c r="B388" s="4" t="s">
        <v>515</v>
      </c>
    </row>
    <row r="389" spans="1:2">
      <c r="A389" s="4" t="s">
        <v>548</v>
      </c>
      <c r="B389" s="4" t="s">
        <v>515</v>
      </c>
    </row>
    <row r="390" spans="1:2">
      <c r="A390" s="4" t="s">
        <v>549</v>
      </c>
      <c r="B390" s="4" t="s">
        <v>515</v>
      </c>
    </row>
    <row r="391" spans="1:2">
      <c r="A391" s="4" t="s">
        <v>550</v>
      </c>
      <c r="B391" s="4" t="s">
        <v>515</v>
      </c>
    </row>
    <row r="392" spans="1:2">
      <c r="A392" s="4" t="s">
        <v>551</v>
      </c>
      <c r="B392" s="4" t="s">
        <v>515</v>
      </c>
    </row>
    <row r="393" spans="1:2">
      <c r="A393" s="4" t="s">
        <v>552</v>
      </c>
      <c r="B393" s="4" t="s">
        <v>515</v>
      </c>
    </row>
    <row r="394" spans="1:2">
      <c r="A394" s="4" t="s">
        <v>553</v>
      </c>
      <c r="B394" s="4" t="s">
        <v>515</v>
      </c>
    </row>
    <row r="395" spans="1:2">
      <c r="A395" s="4" t="s">
        <v>554</v>
      </c>
      <c r="B395" s="4" t="s">
        <v>515</v>
      </c>
    </row>
    <row r="396" spans="1:2">
      <c r="A396" s="4" t="s">
        <v>555</v>
      </c>
      <c r="B396" s="4" t="s">
        <v>515</v>
      </c>
    </row>
    <row r="397" spans="1:2">
      <c r="A397" s="4" t="s">
        <v>556</v>
      </c>
      <c r="B397" s="4" t="s">
        <v>515</v>
      </c>
    </row>
    <row r="398" spans="1:2">
      <c r="A398" s="4" t="s">
        <v>557</v>
      </c>
      <c r="B398" s="4" t="s">
        <v>515</v>
      </c>
    </row>
    <row r="399" spans="1:2">
      <c r="A399" s="4" t="s">
        <v>558</v>
      </c>
      <c r="B399" s="4" t="s">
        <v>515</v>
      </c>
    </row>
    <row r="400" spans="1:2">
      <c r="A400" s="4" t="s">
        <v>559</v>
      </c>
      <c r="B400" s="4" t="s">
        <v>515</v>
      </c>
    </row>
    <row r="401" spans="1:2">
      <c r="A401" s="4" t="s">
        <v>560</v>
      </c>
      <c r="B401" s="4" t="s">
        <v>515</v>
      </c>
    </row>
    <row r="402" spans="1:2">
      <c r="A402" s="4" t="s">
        <v>561</v>
      </c>
      <c r="B402" s="4" t="s">
        <v>515</v>
      </c>
    </row>
    <row r="403" spans="1:2">
      <c r="A403" s="4" t="s">
        <v>562</v>
      </c>
      <c r="B403" s="4" t="s">
        <v>515</v>
      </c>
    </row>
    <row r="404" spans="1:2">
      <c r="A404" s="4" t="s">
        <v>563</v>
      </c>
      <c r="B404" s="4" t="s">
        <v>515</v>
      </c>
    </row>
    <row r="405" spans="1:2">
      <c r="A405" s="4" t="s">
        <v>564</v>
      </c>
      <c r="B405" s="4" t="s">
        <v>515</v>
      </c>
    </row>
    <row r="406" spans="1:2">
      <c r="A406" s="4" t="s">
        <v>565</v>
      </c>
      <c r="B406" s="4" t="s">
        <v>515</v>
      </c>
    </row>
    <row r="407" spans="1:2">
      <c r="A407" s="4" t="s">
        <v>566</v>
      </c>
      <c r="B407" s="4" t="s">
        <v>515</v>
      </c>
    </row>
    <row r="408" spans="1:2">
      <c r="A408" s="4" t="s">
        <v>567</v>
      </c>
      <c r="B408" s="4" t="s">
        <v>515</v>
      </c>
    </row>
    <row r="409" spans="1:2">
      <c r="A409" s="4" t="s">
        <v>568</v>
      </c>
      <c r="B409" s="4" t="s">
        <v>515</v>
      </c>
    </row>
    <row r="410" spans="1:2">
      <c r="A410" s="4" t="s">
        <v>569</v>
      </c>
      <c r="B410" s="4" t="s">
        <v>515</v>
      </c>
    </row>
    <row r="411" spans="1:2">
      <c r="A411" s="4" t="s">
        <v>570</v>
      </c>
      <c r="B411" s="4" t="s">
        <v>515</v>
      </c>
    </row>
    <row r="412" spans="1:2">
      <c r="A412" s="4" t="s">
        <v>571</v>
      </c>
      <c r="B412" s="4" t="s">
        <v>515</v>
      </c>
    </row>
    <row r="413" spans="1:2">
      <c r="A413" s="4" t="s">
        <v>572</v>
      </c>
      <c r="B413" s="4" t="s">
        <v>515</v>
      </c>
    </row>
    <row r="414" spans="1:2">
      <c r="A414" s="4" t="s">
        <v>573</v>
      </c>
      <c r="B414" s="4" t="s">
        <v>515</v>
      </c>
    </row>
    <row r="415" spans="1:2">
      <c r="A415" s="4" t="s">
        <v>574</v>
      </c>
      <c r="B415" s="4" t="s">
        <v>515</v>
      </c>
    </row>
    <row r="416" spans="1:2">
      <c r="A416" s="4" t="s">
        <v>575</v>
      </c>
      <c r="B416" s="4" t="s">
        <v>515</v>
      </c>
    </row>
    <row r="417" spans="1:2">
      <c r="A417" s="4" t="s">
        <v>576</v>
      </c>
      <c r="B417" s="4" t="s">
        <v>515</v>
      </c>
    </row>
    <row r="418" spans="1:2">
      <c r="A418" s="4" t="s">
        <v>577</v>
      </c>
      <c r="B418" s="4" t="s">
        <v>515</v>
      </c>
    </row>
    <row r="419" spans="1:2">
      <c r="A419" s="4" t="s">
        <v>578</v>
      </c>
      <c r="B419" s="4" t="s">
        <v>515</v>
      </c>
    </row>
    <row r="420" spans="1:2">
      <c r="A420" s="4" t="s">
        <v>579</v>
      </c>
      <c r="B420" s="4" t="s">
        <v>515</v>
      </c>
    </row>
    <row r="421" spans="1:2">
      <c r="A421" s="4" t="s">
        <v>580</v>
      </c>
      <c r="B421" s="4" t="s">
        <v>515</v>
      </c>
    </row>
    <row r="422" spans="1:2">
      <c r="A422" s="4" t="s">
        <v>581</v>
      </c>
      <c r="B422" s="4" t="s">
        <v>515</v>
      </c>
    </row>
    <row r="423" spans="1:2">
      <c r="A423" s="4" t="s">
        <v>582</v>
      </c>
      <c r="B423" s="4" t="s">
        <v>515</v>
      </c>
    </row>
    <row r="424" spans="1:2">
      <c r="A424" s="4" t="s">
        <v>583</v>
      </c>
      <c r="B424" s="4" t="s">
        <v>515</v>
      </c>
    </row>
    <row r="425" spans="1:2">
      <c r="A425" s="4" t="s">
        <v>584</v>
      </c>
      <c r="B425" s="4" t="s">
        <v>515</v>
      </c>
    </row>
    <row r="426" spans="1:2">
      <c r="A426" s="4" t="s">
        <v>585</v>
      </c>
      <c r="B426" s="4" t="s">
        <v>515</v>
      </c>
    </row>
    <row r="427" spans="1:2">
      <c r="A427" s="4" t="s">
        <v>586</v>
      </c>
      <c r="B427" s="4" t="s">
        <v>515</v>
      </c>
    </row>
    <row r="428" spans="1:2">
      <c r="A428" s="4" t="s">
        <v>587</v>
      </c>
      <c r="B428" s="4" t="s">
        <v>515</v>
      </c>
    </row>
    <row r="429" spans="1:2">
      <c r="A429" s="4" t="s">
        <v>588</v>
      </c>
      <c r="B429" s="4" t="s">
        <v>515</v>
      </c>
    </row>
    <row r="430" spans="1:2">
      <c r="A430" s="4" t="s">
        <v>589</v>
      </c>
      <c r="B430" s="4" t="s">
        <v>515</v>
      </c>
    </row>
    <row r="431" spans="1:2">
      <c r="A431" s="4" t="s">
        <v>590</v>
      </c>
      <c r="B431" s="4" t="s">
        <v>515</v>
      </c>
    </row>
    <row r="432" spans="1:2">
      <c r="A432" s="4" t="s">
        <v>591</v>
      </c>
      <c r="B432" s="4" t="s">
        <v>515</v>
      </c>
    </row>
    <row r="433" spans="1:2">
      <c r="A433" s="4" t="s">
        <v>592</v>
      </c>
      <c r="B433" s="4" t="s">
        <v>515</v>
      </c>
    </row>
    <row r="434" spans="1:2">
      <c r="A434" s="4" t="s">
        <v>593</v>
      </c>
      <c r="B434" s="4" t="s">
        <v>515</v>
      </c>
    </row>
    <row r="435" spans="1:2">
      <c r="A435" s="4" t="s">
        <v>594</v>
      </c>
      <c r="B435" s="4" t="s">
        <v>515</v>
      </c>
    </row>
    <row r="436" spans="1:2">
      <c r="A436" s="4" t="s">
        <v>595</v>
      </c>
      <c r="B436" s="4" t="s">
        <v>596</v>
      </c>
    </row>
    <row r="437" spans="1:2">
      <c r="A437" s="4" t="s">
        <v>597</v>
      </c>
      <c r="B437" s="4" t="s">
        <v>596</v>
      </c>
    </row>
    <row r="438" spans="1:2">
      <c r="A438" s="4" t="s">
        <v>598</v>
      </c>
      <c r="B438" s="4" t="s">
        <v>596</v>
      </c>
    </row>
    <row r="439" spans="1:2">
      <c r="A439" s="4" t="s">
        <v>599</v>
      </c>
      <c r="B439" s="4" t="s">
        <v>596</v>
      </c>
    </row>
    <row r="440" spans="1:2">
      <c r="A440" s="4" t="s">
        <v>600</v>
      </c>
      <c r="B440" s="4" t="s">
        <v>596</v>
      </c>
    </row>
    <row r="441" spans="1:2">
      <c r="A441" s="4" t="s">
        <v>601</v>
      </c>
      <c r="B441" s="4" t="s">
        <v>596</v>
      </c>
    </row>
    <row r="442" spans="1:2">
      <c r="A442" s="4" t="s">
        <v>602</v>
      </c>
      <c r="B442" s="4" t="s">
        <v>596</v>
      </c>
    </row>
    <row r="443" spans="1:2">
      <c r="A443" s="4" t="s">
        <v>603</v>
      </c>
      <c r="B443" s="4" t="s">
        <v>596</v>
      </c>
    </row>
    <row r="444" spans="1:2">
      <c r="A444" s="4" t="s">
        <v>604</v>
      </c>
      <c r="B444" s="4" t="s">
        <v>596</v>
      </c>
    </row>
    <row r="445" spans="1:2">
      <c r="A445" s="4" t="s">
        <v>605</v>
      </c>
      <c r="B445" s="4" t="s">
        <v>596</v>
      </c>
    </row>
    <row r="446" spans="1:2">
      <c r="A446" s="4" t="s">
        <v>606</v>
      </c>
      <c r="B446" s="4" t="s">
        <v>596</v>
      </c>
    </row>
    <row r="447" spans="1:2">
      <c r="A447" s="4" t="s">
        <v>607</v>
      </c>
      <c r="B447" s="4" t="s">
        <v>596</v>
      </c>
    </row>
    <row r="448" spans="1:2">
      <c r="A448" s="4" t="s">
        <v>608</v>
      </c>
      <c r="B448" s="4" t="s">
        <v>596</v>
      </c>
    </row>
    <row r="449" spans="1:2">
      <c r="A449" s="4" t="s">
        <v>609</v>
      </c>
      <c r="B449" s="4" t="s">
        <v>596</v>
      </c>
    </row>
    <row r="450" spans="1:2">
      <c r="A450" s="4" t="s">
        <v>610</v>
      </c>
      <c r="B450" s="4" t="s">
        <v>596</v>
      </c>
    </row>
    <row r="451" spans="1:2">
      <c r="A451" s="4" t="s">
        <v>611</v>
      </c>
      <c r="B451" s="4" t="s">
        <v>596</v>
      </c>
    </row>
    <row r="452" spans="1:2">
      <c r="A452" s="4" t="s">
        <v>612</v>
      </c>
      <c r="B452" s="4" t="s">
        <v>596</v>
      </c>
    </row>
    <row r="453" spans="1:2">
      <c r="A453" s="4" t="s">
        <v>613</v>
      </c>
      <c r="B453" s="4" t="s">
        <v>596</v>
      </c>
    </row>
    <row r="454" spans="1:2">
      <c r="A454" s="4" t="s">
        <v>614</v>
      </c>
      <c r="B454" s="4" t="s">
        <v>596</v>
      </c>
    </row>
    <row r="455" spans="1:2">
      <c r="A455" s="4" t="s">
        <v>615</v>
      </c>
      <c r="B455" s="4" t="s">
        <v>596</v>
      </c>
    </row>
    <row r="456" spans="1:2">
      <c r="A456" s="4" t="s">
        <v>616</v>
      </c>
      <c r="B456" s="4" t="s">
        <v>596</v>
      </c>
    </row>
    <row r="457" spans="1:2">
      <c r="A457" s="4" t="s">
        <v>617</v>
      </c>
      <c r="B457" s="4" t="s">
        <v>596</v>
      </c>
    </row>
    <row r="458" spans="1:2">
      <c r="A458" s="4" t="s">
        <v>618</v>
      </c>
      <c r="B458" s="4" t="s">
        <v>596</v>
      </c>
    </row>
    <row r="459" spans="1:2">
      <c r="A459" s="4" t="s">
        <v>619</v>
      </c>
      <c r="B459" s="4" t="s">
        <v>596</v>
      </c>
    </row>
    <row r="460" spans="1:2">
      <c r="A460" s="4" t="s">
        <v>620</v>
      </c>
      <c r="B460" s="4" t="s">
        <v>596</v>
      </c>
    </row>
    <row r="461" spans="1:2">
      <c r="A461" s="4" t="s">
        <v>621</v>
      </c>
      <c r="B461" s="4" t="s">
        <v>596</v>
      </c>
    </row>
    <row r="462" spans="1:2">
      <c r="A462" s="4" t="s">
        <v>622</v>
      </c>
      <c r="B462" s="4" t="s">
        <v>596</v>
      </c>
    </row>
    <row r="463" spans="1:2">
      <c r="A463" s="4" t="s">
        <v>623</v>
      </c>
      <c r="B463" s="4" t="s">
        <v>596</v>
      </c>
    </row>
    <row r="464" spans="1:2">
      <c r="A464" s="4" t="s">
        <v>624</v>
      </c>
      <c r="B464" s="4" t="s">
        <v>596</v>
      </c>
    </row>
    <row r="465" spans="1:2">
      <c r="A465" s="4" t="s">
        <v>625</v>
      </c>
      <c r="B465" s="4" t="s">
        <v>596</v>
      </c>
    </row>
    <row r="466" spans="1:2">
      <c r="A466" s="4" t="s">
        <v>626</v>
      </c>
      <c r="B466" s="4" t="s">
        <v>596</v>
      </c>
    </row>
    <row r="467" spans="1:2">
      <c r="A467" s="4" t="s">
        <v>627</v>
      </c>
      <c r="B467" s="4" t="s">
        <v>596</v>
      </c>
    </row>
    <row r="468" spans="1:2">
      <c r="A468" s="4" t="s">
        <v>628</v>
      </c>
      <c r="B468" s="4" t="s">
        <v>596</v>
      </c>
    </row>
    <row r="469" spans="1:2">
      <c r="A469" s="4" t="s">
        <v>629</v>
      </c>
      <c r="B469" s="4" t="s">
        <v>596</v>
      </c>
    </row>
    <row r="470" spans="1:2">
      <c r="A470" s="4" t="s">
        <v>630</v>
      </c>
      <c r="B470" s="4" t="s">
        <v>596</v>
      </c>
    </row>
    <row r="471" spans="1:2">
      <c r="A471" s="4" t="s">
        <v>631</v>
      </c>
      <c r="B471" s="4" t="s">
        <v>596</v>
      </c>
    </row>
    <row r="472" spans="1:2">
      <c r="A472" s="4" t="s">
        <v>632</v>
      </c>
      <c r="B472" s="4" t="s">
        <v>596</v>
      </c>
    </row>
    <row r="473" spans="1:2">
      <c r="A473" s="4" t="s">
        <v>633</v>
      </c>
      <c r="B473" s="4" t="s">
        <v>596</v>
      </c>
    </row>
    <row r="474" spans="1:2">
      <c r="A474" s="4" t="s">
        <v>634</v>
      </c>
      <c r="B474" s="4" t="s">
        <v>596</v>
      </c>
    </row>
    <row r="475" spans="1:2">
      <c r="A475" s="4" t="s">
        <v>635</v>
      </c>
      <c r="B475" s="4" t="s">
        <v>596</v>
      </c>
    </row>
    <row r="476" spans="1:2">
      <c r="A476" s="4" t="s">
        <v>636</v>
      </c>
      <c r="B476" s="4" t="s">
        <v>596</v>
      </c>
    </row>
    <row r="477" spans="1:2">
      <c r="A477" s="4" t="s">
        <v>637</v>
      </c>
      <c r="B477" s="4" t="s">
        <v>596</v>
      </c>
    </row>
    <row r="478" spans="1:2">
      <c r="A478" s="4" t="s">
        <v>638</v>
      </c>
      <c r="B478" s="4" t="s">
        <v>596</v>
      </c>
    </row>
    <row r="479" spans="1:2">
      <c r="A479" s="4" t="s">
        <v>639</v>
      </c>
      <c r="B479" s="4" t="s">
        <v>596</v>
      </c>
    </row>
    <row r="480" spans="1:2">
      <c r="A480" s="4" t="s">
        <v>640</v>
      </c>
      <c r="B480" s="4" t="s">
        <v>596</v>
      </c>
    </row>
    <row r="481" spans="1:2">
      <c r="A481" s="4" t="s">
        <v>641</v>
      </c>
      <c r="B481" s="4" t="s">
        <v>596</v>
      </c>
    </row>
    <row r="482" spans="1:2">
      <c r="A482" s="4" t="s">
        <v>642</v>
      </c>
      <c r="B482" s="4" t="s">
        <v>596</v>
      </c>
    </row>
    <row r="483" spans="1:2">
      <c r="A483" s="4" t="s">
        <v>643</v>
      </c>
      <c r="B483" s="4" t="s">
        <v>596</v>
      </c>
    </row>
    <row r="484" spans="1:2">
      <c r="A484" s="4" t="s">
        <v>644</v>
      </c>
      <c r="B484" s="4" t="s">
        <v>596</v>
      </c>
    </row>
    <row r="485" spans="1:2">
      <c r="A485" s="4" t="s">
        <v>645</v>
      </c>
      <c r="B485" s="4" t="s">
        <v>596</v>
      </c>
    </row>
    <row r="486" spans="1:2">
      <c r="A486" s="4" t="s">
        <v>646</v>
      </c>
      <c r="B486" s="4" t="s">
        <v>596</v>
      </c>
    </row>
    <row r="487" spans="1:2">
      <c r="A487" s="4" t="s">
        <v>647</v>
      </c>
      <c r="B487" s="4" t="s">
        <v>596</v>
      </c>
    </row>
    <row r="488" spans="1:2">
      <c r="A488" s="4" t="s">
        <v>648</v>
      </c>
      <c r="B488" s="4" t="s">
        <v>596</v>
      </c>
    </row>
    <row r="489" spans="1:2">
      <c r="A489" s="4" t="s">
        <v>649</v>
      </c>
      <c r="B489" s="4" t="s">
        <v>596</v>
      </c>
    </row>
    <row r="490" spans="1:2">
      <c r="A490" s="4" t="s">
        <v>650</v>
      </c>
      <c r="B490" s="4" t="s">
        <v>596</v>
      </c>
    </row>
    <row r="491" spans="1:2">
      <c r="A491" s="4" t="s">
        <v>651</v>
      </c>
      <c r="B491" s="4" t="s">
        <v>596</v>
      </c>
    </row>
    <row r="492" spans="1:2">
      <c r="A492" s="4" t="s">
        <v>652</v>
      </c>
      <c r="B492" s="4" t="s">
        <v>596</v>
      </c>
    </row>
    <row r="493" spans="1:2">
      <c r="A493" s="4" t="s">
        <v>653</v>
      </c>
      <c r="B493" s="4" t="s">
        <v>596</v>
      </c>
    </row>
    <row r="494" spans="1:2">
      <c r="A494" s="4" t="s">
        <v>654</v>
      </c>
      <c r="B494" s="4" t="s">
        <v>596</v>
      </c>
    </row>
    <row r="495" spans="1:2">
      <c r="A495" s="4" t="s">
        <v>655</v>
      </c>
      <c r="B495" s="4" t="s">
        <v>596</v>
      </c>
    </row>
    <row r="496" spans="1:2">
      <c r="A496" s="4" t="s">
        <v>656</v>
      </c>
      <c r="B496" s="4" t="s">
        <v>596</v>
      </c>
    </row>
    <row r="497" spans="1:2">
      <c r="A497" s="4" t="s">
        <v>657</v>
      </c>
      <c r="B497" s="4" t="s">
        <v>596</v>
      </c>
    </row>
    <row r="498" spans="1:2">
      <c r="A498" s="4" t="s">
        <v>658</v>
      </c>
      <c r="B498" s="4" t="s">
        <v>596</v>
      </c>
    </row>
    <row r="499" spans="1:2">
      <c r="A499" s="4" t="s">
        <v>659</v>
      </c>
      <c r="B499" s="4" t="s">
        <v>596</v>
      </c>
    </row>
    <row r="500" spans="1:2">
      <c r="A500" s="4" t="s">
        <v>660</v>
      </c>
      <c r="B500" s="4" t="s">
        <v>596</v>
      </c>
    </row>
    <row r="501" spans="1:2">
      <c r="A501" s="4" t="s">
        <v>661</v>
      </c>
      <c r="B501" s="4" t="s">
        <v>596</v>
      </c>
    </row>
    <row r="502" spans="1:2">
      <c r="A502" s="4" t="s">
        <v>662</v>
      </c>
      <c r="B502" s="4" t="s">
        <v>596</v>
      </c>
    </row>
    <row r="503" spans="1:2">
      <c r="A503" s="4" t="s">
        <v>663</v>
      </c>
      <c r="B503" s="4" t="s">
        <v>596</v>
      </c>
    </row>
    <row r="504" spans="1:2">
      <c r="A504" s="4" t="s">
        <v>664</v>
      </c>
      <c r="B504" s="4" t="s">
        <v>596</v>
      </c>
    </row>
    <row r="505" spans="1:2">
      <c r="A505" s="4" t="s">
        <v>665</v>
      </c>
      <c r="B505" s="4" t="s">
        <v>596</v>
      </c>
    </row>
    <row r="506" spans="1:2">
      <c r="A506" s="4" t="s">
        <v>666</v>
      </c>
      <c r="B506" s="4" t="s">
        <v>596</v>
      </c>
    </row>
    <row r="507" spans="1:2">
      <c r="A507" s="4" t="s">
        <v>667</v>
      </c>
      <c r="B507" s="4" t="s">
        <v>596</v>
      </c>
    </row>
    <row r="508" spans="1:2">
      <c r="A508" s="4" t="s">
        <v>668</v>
      </c>
      <c r="B508" s="4" t="s">
        <v>596</v>
      </c>
    </row>
    <row r="509" spans="1:2">
      <c r="A509" s="4" t="s">
        <v>669</v>
      </c>
      <c r="B509" s="4" t="s">
        <v>596</v>
      </c>
    </row>
    <row r="510" spans="1:2">
      <c r="A510" s="4" t="s">
        <v>670</v>
      </c>
      <c r="B510" s="4" t="s">
        <v>596</v>
      </c>
    </row>
    <row r="511" spans="1:2">
      <c r="A511" s="4" t="s">
        <v>671</v>
      </c>
      <c r="B511" s="4" t="s">
        <v>596</v>
      </c>
    </row>
    <row r="512" spans="1:2">
      <c r="A512" s="4" t="s">
        <v>672</v>
      </c>
      <c r="B512" s="4" t="s">
        <v>596</v>
      </c>
    </row>
    <row r="513" spans="1:2">
      <c r="A513" s="4" t="s">
        <v>673</v>
      </c>
      <c r="B513" s="4" t="s">
        <v>596</v>
      </c>
    </row>
    <row r="514" spans="1:2">
      <c r="A514" s="4" t="s">
        <v>674</v>
      </c>
      <c r="B514" s="4" t="s">
        <v>596</v>
      </c>
    </row>
    <row r="515" spans="1:2">
      <c r="A515" s="4" t="s">
        <v>675</v>
      </c>
      <c r="B515" s="4" t="s">
        <v>596</v>
      </c>
    </row>
    <row r="516" spans="1:2">
      <c r="A516" s="4" t="s">
        <v>676</v>
      </c>
      <c r="B516" s="4" t="s">
        <v>596</v>
      </c>
    </row>
    <row r="517" spans="1:2">
      <c r="A517" s="4" t="s">
        <v>677</v>
      </c>
      <c r="B517" s="4" t="s">
        <v>596</v>
      </c>
    </row>
    <row r="518" spans="1:2">
      <c r="A518" s="4" t="s">
        <v>678</v>
      </c>
      <c r="B518" s="4" t="s">
        <v>596</v>
      </c>
    </row>
    <row r="519" spans="1:2">
      <c r="A519" s="4" t="s">
        <v>679</v>
      </c>
      <c r="B519" s="4" t="s">
        <v>596</v>
      </c>
    </row>
    <row r="520" spans="1:2">
      <c r="A520" s="4" t="s">
        <v>680</v>
      </c>
      <c r="B520" s="4" t="s">
        <v>596</v>
      </c>
    </row>
    <row r="521" spans="1:2">
      <c r="A521" s="4" t="s">
        <v>681</v>
      </c>
      <c r="B521" s="4" t="s">
        <v>596</v>
      </c>
    </row>
    <row r="522" spans="1:2">
      <c r="A522" s="4" t="s">
        <v>682</v>
      </c>
      <c r="B522" s="4" t="s">
        <v>596</v>
      </c>
    </row>
    <row r="523" spans="1:2">
      <c r="A523" s="4" t="s">
        <v>683</v>
      </c>
      <c r="B523" s="4" t="s">
        <v>596</v>
      </c>
    </row>
    <row r="524" spans="1:2">
      <c r="A524" s="4" t="s">
        <v>684</v>
      </c>
      <c r="B524" s="4" t="s">
        <v>596</v>
      </c>
    </row>
    <row r="525" spans="1:2">
      <c r="A525" s="4" t="s">
        <v>685</v>
      </c>
      <c r="B525" s="4" t="s">
        <v>596</v>
      </c>
    </row>
    <row r="526" spans="1:2">
      <c r="A526" s="4" t="s">
        <v>686</v>
      </c>
      <c r="B526" s="4" t="s">
        <v>596</v>
      </c>
    </row>
    <row r="527" spans="1:2">
      <c r="A527" s="4" t="s">
        <v>687</v>
      </c>
      <c r="B527" s="4" t="s">
        <v>596</v>
      </c>
    </row>
    <row r="528" spans="1:2">
      <c r="A528" s="4" t="s">
        <v>688</v>
      </c>
      <c r="B528" s="4" t="s">
        <v>596</v>
      </c>
    </row>
    <row r="529" spans="1:2">
      <c r="A529" s="4" t="s">
        <v>689</v>
      </c>
      <c r="B529" s="4" t="s">
        <v>596</v>
      </c>
    </row>
    <row r="530" spans="1:2">
      <c r="A530" s="4" t="s">
        <v>690</v>
      </c>
      <c r="B530" s="4" t="s">
        <v>596</v>
      </c>
    </row>
    <row r="531" spans="1:2">
      <c r="A531" s="4" t="s">
        <v>691</v>
      </c>
      <c r="B531" s="4" t="s">
        <v>596</v>
      </c>
    </row>
    <row r="532" spans="1:2">
      <c r="A532" s="4" t="s">
        <v>692</v>
      </c>
      <c r="B532" s="4" t="s">
        <v>596</v>
      </c>
    </row>
    <row r="533" spans="1:2">
      <c r="A533" s="4" t="s">
        <v>693</v>
      </c>
      <c r="B533" s="4" t="s">
        <v>596</v>
      </c>
    </row>
    <row r="534" spans="1:2">
      <c r="A534" s="4" t="s">
        <v>694</v>
      </c>
      <c r="B534" s="4" t="s">
        <v>596</v>
      </c>
    </row>
    <row r="535" spans="1:2">
      <c r="A535" s="4" t="s">
        <v>695</v>
      </c>
      <c r="B535" s="4" t="s">
        <v>596</v>
      </c>
    </row>
    <row r="536" spans="1:2">
      <c r="A536" s="4" t="s">
        <v>696</v>
      </c>
      <c r="B536" s="4" t="s">
        <v>596</v>
      </c>
    </row>
    <row r="537" spans="1:2">
      <c r="A537" s="4" t="s">
        <v>697</v>
      </c>
      <c r="B537" s="4" t="s">
        <v>596</v>
      </c>
    </row>
    <row r="538" spans="1:2">
      <c r="A538" s="4" t="s">
        <v>698</v>
      </c>
      <c r="B538" s="4" t="s">
        <v>596</v>
      </c>
    </row>
    <row r="539" spans="1:2">
      <c r="A539" s="4" t="s">
        <v>699</v>
      </c>
      <c r="B539" s="4" t="s">
        <v>596</v>
      </c>
    </row>
    <row r="540" spans="1:2">
      <c r="A540" s="4" t="s">
        <v>700</v>
      </c>
      <c r="B540" s="4" t="s">
        <v>596</v>
      </c>
    </row>
    <row r="541" spans="1:2">
      <c r="A541" s="4" t="s">
        <v>701</v>
      </c>
      <c r="B541" s="4" t="s">
        <v>596</v>
      </c>
    </row>
    <row r="542" spans="1:2">
      <c r="A542" s="4" t="s">
        <v>702</v>
      </c>
      <c r="B542" s="4" t="s">
        <v>596</v>
      </c>
    </row>
    <row r="543" spans="1:2">
      <c r="A543" s="4" t="s">
        <v>703</v>
      </c>
      <c r="B543" s="4" t="s">
        <v>596</v>
      </c>
    </row>
    <row r="544" spans="1:2">
      <c r="A544" s="4" t="s">
        <v>704</v>
      </c>
      <c r="B544" s="4" t="s">
        <v>596</v>
      </c>
    </row>
    <row r="545" spans="1:2">
      <c r="A545" s="4" t="s">
        <v>705</v>
      </c>
      <c r="B545" s="4" t="s">
        <v>596</v>
      </c>
    </row>
    <row r="546" spans="1:2">
      <c r="A546" s="4" t="s">
        <v>706</v>
      </c>
      <c r="B546" s="4" t="s">
        <v>596</v>
      </c>
    </row>
    <row r="547" spans="1:2">
      <c r="A547" s="4" t="s">
        <v>707</v>
      </c>
      <c r="B547" s="4" t="s">
        <v>596</v>
      </c>
    </row>
    <row r="548" spans="1:2">
      <c r="A548" s="4" t="s">
        <v>708</v>
      </c>
      <c r="B548" s="4" t="s">
        <v>596</v>
      </c>
    </row>
    <row r="549" spans="1:2">
      <c r="A549" s="4" t="s">
        <v>709</v>
      </c>
      <c r="B549" s="4" t="s">
        <v>596</v>
      </c>
    </row>
    <row r="550" spans="1:2">
      <c r="A550" s="4" t="s">
        <v>710</v>
      </c>
      <c r="B550" s="4" t="s">
        <v>596</v>
      </c>
    </row>
    <row r="551" spans="1:2">
      <c r="A551" s="4" t="s">
        <v>711</v>
      </c>
      <c r="B551" s="4" t="s">
        <v>596</v>
      </c>
    </row>
    <row r="552" spans="1:2">
      <c r="A552" s="4" t="s">
        <v>712</v>
      </c>
      <c r="B552" s="4" t="s">
        <v>596</v>
      </c>
    </row>
    <row r="553" spans="1:2">
      <c r="A553" s="4" t="s">
        <v>713</v>
      </c>
      <c r="B553" s="4" t="s">
        <v>596</v>
      </c>
    </row>
    <row r="554" spans="1:2">
      <c r="A554" s="4" t="s">
        <v>714</v>
      </c>
      <c r="B554" s="4" t="s">
        <v>596</v>
      </c>
    </row>
    <row r="555" spans="1:2">
      <c r="A555" s="4" t="s">
        <v>715</v>
      </c>
      <c r="B555" s="4" t="s">
        <v>596</v>
      </c>
    </row>
    <row r="556" spans="1:2">
      <c r="A556" s="4" t="s">
        <v>716</v>
      </c>
      <c r="B556" s="4" t="s">
        <v>717</v>
      </c>
    </row>
    <row r="557" spans="1:2">
      <c r="A557" s="4" t="s">
        <v>718</v>
      </c>
      <c r="B557" s="4" t="s">
        <v>717</v>
      </c>
    </row>
    <row r="558" spans="1:2">
      <c r="A558" s="4" t="s">
        <v>719</v>
      </c>
      <c r="B558" s="4" t="s">
        <v>717</v>
      </c>
    </row>
    <row r="559" spans="1:2">
      <c r="A559" s="4" t="s">
        <v>720</v>
      </c>
      <c r="B559" s="4" t="s">
        <v>717</v>
      </c>
    </row>
    <row r="560" spans="1:2">
      <c r="A560" s="4" t="s">
        <v>721</v>
      </c>
      <c r="B560" s="4" t="s">
        <v>717</v>
      </c>
    </row>
    <row r="561" spans="1:2">
      <c r="A561" s="4" t="s">
        <v>722</v>
      </c>
      <c r="B561" s="4" t="s">
        <v>717</v>
      </c>
    </row>
    <row r="562" spans="1:2">
      <c r="A562" s="4" t="s">
        <v>723</v>
      </c>
      <c r="B562" s="4" t="s">
        <v>717</v>
      </c>
    </row>
    <row r="563" spans="1:2">
      <c r="A563" s="4" t="s">
        <v>724</v>
      </c>
      <c r="B563" s="4" t="s">
        <v>717</v>
      </c>
    </row>
    <row r="564" spans="1:2">
      <c r="A564" s="4" t="s">
        <v>725</v>
      </c>
      <c r="B564" s="4" t="s">
        <v>717</v>
      </c>
    </row>
    <row r="565" spans="1:2">
      <c r="A565" s="4" t="s">
        <v>726</v>
      </c>
      <c r="B565" s="4" t="s">
        <v>717</v>
      </c>
    </row>
    <row r="566" spans="1:2">
      <c r="A566" s="4" t="s">
        <v>727</v>
      </c>
      <c r="B566" s="4" t="s">
        <v>717</v>
      </c>
    </row>
    <row r="567" spans="1:2">
      <c r="A567" s="4" t="s">
        <v>728</v>
      </c>
      <c r="B567" s="4" t="s">
        <v>717</v>
      </c>
    </row>
    <row r="568" spans="1:2">
      <c r="A568" s="4" t="s">
        <v>729</v>
      </c>
      <c r="B568" s="4" t="s">
        <v>717</v>
      </c>
    </row>
    <row r="569" spans="1:2">
      <c r="A569" s="4" t="s">
        <v>730</v>
      </c>
      <c r="B569" s="4" t="s">
        <v>717</v>
      </c>
    </row>
    <row r="570" spans="1:2">
      <c r="A570" s="4" t="s">
        <v>731</v>
      </c>
      <c r="B570" s="4" t="s">
        <v>717</v>
      </c>
    </row>
    <row r="571" spans="1:2">
      <c r="A571" s="4" t="s">
        <v>732</v>
      </c>
      <c r="B571" s="4" t="s">
        <v>717</v>
      </c>
    </row>
    <row r="572" spans="1:2">
      <c r="A572" s="4" t="s">
        <v>733</v>
      </c>
      <c r="B572" s="4" t="s">
        <v>717</v>
      </c>
    </row>
    <row r="573" spans="1:2">
      <c r="A573" s="4" t="s">
        <v>734</v>
      </c>
      <c r="B573" s="4" t="s">
        <v>717</v>
      </c>
    </row>
    <row r="574" spans="1:2">
      <c r="A574" s="4" t="s">
        <v>735</v>
      </c>
      <c r="B574" s="4" t="s">
        <v>717</v>
      </c>
    </row>
    <row r="575" spans="1:2">
      <c r="A575" s="4" t="s">
        <v>736</v>
      </c>
      <c r="B575" s="4" t="s">
        <v>717</v>
      </c>
    </row>
    <row r="576" spans="1:2">
      <c r="A576" s="4" t="s">
        <v>737</v>
      </c>
      <c r="B576" s="4" t="s">
        <v>717</v>
      </c>
    </row>
    <row r="577" spans="1:2">
      <c r="A577" s="4" t="s">
        <v>738</v>
      </c>
      <c r="B577" s="4" t="s">
        <v>717</v>
      </c>
    </row>
    <row r="578" spans="1:2">
      <c r="A578" s="4" t="s">
        <v>739</v>
      </c>
      <c r="B578" s="4" t="s">
        <v>717</v>
      </c>
    </row>
    <row r="579" spans="1:2">
      <c r="A579" s="4" t="s">
        <v>740</v>
      </c>
      <c r="B579" s="4" t="s">
        <v>717</v>
      </c>
    </row>
    <row r="580" spans="1:2">
      <c r="A580" s="4" t="s">
        <v>741</v>
      </c>
      <c r="B580" s="4" t="s">
        <v>717</v>
      </c>
    </row>
    <row r="581" spans="1:2">
      <c r="A581" s="4" t="s">
        <v>742</v>
      </c>
      <c r="B581" s="4" t="s">
        <v>717</v>
      </c>
    </row>
    <row r="582" spans="1:2">
      <c r="A582" s="4" t="s">
        <v>743</v>
      </c>
      <c r="B582" s="4" t="s">
        <v>717</v>
      </c>
    </row>
    <row r="583" spans="1:2">
      <c r="A583" s="4" t="s">
        <v>744</v>
      </c>
      <c r="B583" s="4" t="s">
        <v>717</v>
      </c>
    </row>
    <row r="584" spans="1:2">
      <c r="A584" s="4" t="s">
        <v>745</v>
      </c>
      <c r="B584" s="4" t="s">
        <v>717</v>
      </c>
    </row>
    <row r="585" spans="1:2">
      <c r="A585" s="4" t="s">
        <v>746</v>
      </c>
      <c r="B585" s="4" t="s">
        <v>717</v>
      </c>
    </row>
    <row r="586" spans="1:2">
      <c r="A586" s="4" t="s">
        <v>747</v>
      </c>
      <c r="B586" s="4" t="s">
        <v>717</v>
      </c>
    </row>
    <row r="587" spans="1:2">
      <c r="A587" s="4" t="s">
        <v>748</v>
      </c>
      <c r="B587" s="4" t="s">
        <v>717</v>
      </c>
    </row>
    <row r="588" spans="1:2">
      <c r="A588" s="4" t="s">
        <v>749</v>
      </c>
      <c r="B588" s="4" t="s">
        <v>717</v>
      </c>
    </row>
    <row r="589" spans="1:2">
      <c r="A589" s="4" t="s">
        <v>750</v>
      </c>
      <c r="B589" s="4" t="s">
        <v>717</v>
      </c>
    </row>
    <row r="590" spans="1:2">
      <c r="A590" s="4" t="s">
        <v>751</v>
      </c>
      <c r="B590" s="4" t="s">
        <v>717</v>
      </c>
    </row>
    <row r="591" spans="1:2">
      <c r="A591" s="4" t="s">
        <v>752</v>
      </c>
      <c r="B591" s="4" t="s">
        <v>717</v>
      </c>
    </row>
    <row r="592" spans="1:2">
      <c r="A592" s="4" t="s">
        <v>753</v>
      </c>
      <c r="B592" s="4" t="s">
        <v>717</v>
      </c>
    </row>
    <row r="593" spans="1:2">
      <c r="A593" s="4" t="s">
        <v>754</v>
      </c>
      <c r="B593" s="4" t="s">
        <v>717</v>
      </c>
    </row>
    <row r="594" spans="1:2">
      <c r="A594" s="4" t="s">
        <v>755</v>
      </c>
      <c r="B594" s="4" t="s">
        <v>717</v>
      </c>
    </row>
    <row r="595" spans="1:2">
      <c r="A595" s="4" t="s">
        <v>756</v>
      </c>
      <c r="B595" s="4" t="s">
        <v>717</v>
      </c>
    </row>
    <row r="596" spans="1:2">
      <c r="A596" s="4" t="s">
        <v>757</v>
      </c>
      <c r="B596" s="4" t="s">
        <v>717</v>
      </c>
    </row>
    <row r="597" spans="1:2">
      <c r="A597" s="4" t="s">
        <v>758</v>
      </c>
      <c r="B597" s="4" t="s">
        <v>717</v>
      </c>
    </row>
    <row r="598" spans="1:2">
      <c r="A598" s="4" t="s">
        <v>759</v>
      </c>
      <c r="B598" s="4" t="s">
        <v>717</v>
      </c>
    </row>
    <row r="599" spans="1:2">
      <c r="A599" s="4" t="s">
        <v>760</v>
      </c>
      <c r="B599" s="4" t="s">
        <v>717</v>
      </c>
    </row>
    <row r="600" spans="1:2">
      <c r="A600" s="4" t="s">
        <v>761</v>
      </c>
      <c r="B600" s="4" t="s">
        <v>717</v>
      </c>
    </row>
    <row r="601" spans="1:2">
      <c r="A601" s="4" t="s">
        <v>762</v>
      </c>
      <c r="B601" s="4" t="s">
        <v>717</v>
      </c>
    </row>
    <row r="602" spans="1:2">
      <c r="A602" s="4" t="s">
        <v>763</v>
      </c>
      <c r="B602" s="4" t="s">
        <v>717</v>
      </c>
    </row>
    <row r="603" spans="1:2">
      <c r="A603" s="4" t="s">
        <v>764</v>
      </c>
      <c r="B603" s="4" t="s">
        <v>717</v>
      </c>
    </row>
    <row r="604" spans="1:2">
      <c r="A604" s="4" t="s">
        <v>765</v>
      </c>
      <c r="B604" s="4" t="s">
        <v>717</v>
      </c>
    </row>
    <row r="605" spans="1:2">
      <c r="A605" s="4" t="s">
        <v>766</v>
      </c>
      <c r="B605" s="4" t="s">
        <v>717</v>
      </c>
    </row>
    <row r="606" spans="1:2">
      <c r="A606" s="4" t="s">
        <v>767</v>
      </c>
      <c r="B606" s="4" t="s">
        <v>717</v>
      </c>
    </row>
    <row r="607" spans="1:2">
      <c r="A607" s="4" t="s">
        <v>768</v>
      </c>
      <c r="B607" s="4" t="s">
        <v>717</v>
      </c>
    </row>
    <row r="608" spans="1:2">
      <c r="A608" s="4" t="s">
        <v>769</v>
      </c>
      <c r="B608" s="4" t="s">
        <v>717</v>
      </c>
    </row>
    <row r="609" spans="1:2">
      <c r="A609" s="4" t="s">
        <v>770</v>
      </c>
      <c r="B609" s="4" t="s">
        <v>717</v>
      </c>
    </row>
    <row r="610" spans="1:2">
      <c r="A610" s="4" t="s">
        <v>771</v>
      </c>
      <c r="B610" s="4" t="s">
        <v>717</v>
      </c>
    </row>
    <row r="611" spans="1:2">
      <c r="A611" s="4" t="s">
        <v>772</v>
      </c>
      <c r="B611" s="4" t="s">
        <v>717</v>
      </c>
    </row>
    <row r="612" spans="1:2">
      <c r="A612" s="4" t="s">
        <v>773</v>
      </c>
      <c r="B612" s="4" t="s">
        <v>717</v>
      </c>
    </row>
    <row r="613" spans="1:2">
      <c r="A613" s="4" t="s">
        <v>774</v>
      </c>
      <c r="B613" s="4" t="s">
        <v>717</v>
      </c>
    </row>
    <row r="614" spans="1:2">
      <c r="A614" s="4" t="s">
        <v>775</v>
      </c>
      <c r="B614" s="4" t="s">
        <v>717</v>
      </c>
    </row>
    <row r="615" spans="1:2">
      <c r="A615" s="4" t="s">
        <v>776</v>
      </c>
      <c r="B615" s="4" t="s">
        <v>717</v>
      </c>
    </row>
    <row r="616" spans="1:2">
      <c r="A616" s="4" t="s">
        <v>777</v>
      </c>
      <c r="B616" s="4" t="s">
        <v>717</v>
      </c>
    </row>
    <row r="617" spans="1:2">
      <c r="A617" s="4" t="s">
        <v>778</v>
      </c>
      <c r="B617" s="4" t="s">
        <v>717</v>
      </c>
    </row>
    <row r="618" spans="1:2">
      <c r="A618" s="4" t="s">
        <v>779</v>
      </c>
      <c r="B618" s="4" t="s">
        <v>717</v>
      </c>
    </row>
    <row r="619" spans="1:2">
      <c r="A619" s="4" t="s">
        <v>780</v>
      </c>
      <c r="B619" s="4" t="s">
        <v>717</v>
      </c>
    </row>
    <row r="620" spans="1:2">
      <c r="A620" s="4" t="s">
        <v>781</v>
      </c>
      <c r="B620" s="4" t="s">
        <v>717</v>
      </c>
    </row>
    <row r="621" spans="1:2">
      <c r="A621" s="4" t="s">
        <v>782</v>
      </c>
      <c r="B621" s="4" t="s">
        <v>717</v>
      </c>
    </row>
    <row r="622" spans="1:2">
      <c r="A622" s="4" t="s">
        <v>783</v>
      </c>
      <c r="B622" s="4" t="s">
        <v>717</v>
      </c>
    </row>
    <row r="623" spans="1:2">
      <c r="A623" s="4" t="s">
        <v>784</v>
      </c>
      <c r="B623" s="4" t="s">
        <v>717</v>
      </c>
    </row>
    <row r="624" spans="1:2">
      <c r="A624" s="4" t="s">
        <v>785</v>
      </c>
      <c r="B624" s="4" t="s">
        <v>717</v>
      </c>
    </row>
    <row r="625" spans="1:2">
      <c r="A625" s="4" t="s">
        <v>786</v>
      </c>
      <c r="B625" s="4" t="s">
        <v>717</v>
      </c>
    </row>
    <row r="626" spans="1:2">
      <c r="A626" s="4" t="s">
        <v>787</v>
      </c>
      <c r="B626" s="4" t="s">
        <v>717</v>
      </c>
    </row>
    <row r="627" spans="1:2">
      <c r="A627" s="4" t="s">
        <v>788</v>
      </c>
      <c r="B627" s="4" t="s">
        <v>717</v>
      </c>
    </row>
    <row r="628" spans="1:2">
      <c r="A628" s="4" t="s">
        <v>789</v>
      </c>
      <c r="B628" s="4" t="s">
        <v>717</v>
      </c>
    </row>
    <row r="629" spans="1:2">
      <c r="A629" s="4" t="s">
        <v>790</v>
      </c>
      <c r="B629" s="4" t="s">
        <v>717</v>
      </c>
    </row>
    <row r="630" spans="1:2">
      <c r="A630" s="4" t="s">
        <v>791</v>
      </c>
      <c r="B630" s="4" t="s">
        <v>717</v>
      </c>
    </row>
    <row r="631" spans="1:2">
      <c r="A631" s="4" t="s">
        <v>792</v>
      </c>
      <c r="B631" s="4" t="s">
        <v>717</v>
      </c>
    </row>
    <row r="632" spans="1:2">
      <c r="A632" s="4" t="s">
        <v>793</v>
      </c>
      <c r="B632" s="4" t="s">
        <v>717</v>
      </c>
    </row>
    <row r="633" spans="1:2">
      <c r="A633" s="4" t="s">
        <v>794</v>
      </c>
      <c r="B633" s="4" t="s">
        <v>717</v>
      </c>
    </row>
    <row r="634" spans="1:2">
      <c r="A634" s="4" t="s">
        <v>795</v>
      </c>
      <c r="B634" s="4" t="s">
        <v>717</v>
      </c>
    </row>
    <row r="635" spans="1:2">
      <c r="A635" s="4" t="s">
        <v>796</v>
      </c>
      <c r="B635" s="4" t="s">
        <v>717</v>
      </c>
    </row>
    <row r="636" spans="1:2">
      <c r="A636" s="4" t="s">
        <v>797</v>
      </c>
      <c r="B636" s="4" t="s">
        <v>403</v>
      </c>
    </row>
    <row r="637" spans="1:2">
      <c r="A637" s="4" t="s">
        <v>798</v>
      </c>
      <c r="B637" s="4" t="s">
        <v>403</v>
      </c>
    </row>
    <row r="638" spans="1:2">
      <c r="A638" s="4" t="s">
        <v>799</v>
      </c>
      <c r="B638" s="4" t="s">
        <v>403</v>
      </c>
    </row>
    <row r="639" spans="1:2">
      <c r="A639" s="4" t="s">
        <v>800</v>
      </c>
      <c r="B639" s="4" t="s">
        <v>403</v>
      </c>
    </row>
    <row r="640" spans="1:2">
      <c r="A640" s="4" t="s">
        <v>801</v>
      </c>
      <c r="B640" s="4" t="s">
        <v>403</v>
      </c>
    </row>
    <row r="641" spans="1:2">
      <c r="A641" s="4" t="s">
        <v>802</v>
      </c>
      <c r="B641" s="4" t="s">
        <v>403</v>
      </c>
    </row>
    <row r="642" spans="1:2">
      <c r="A642" s="4" t="s">
        <v>803</v>
      </c>
      <c r="B642" s="4" t="s">
        <v>403</v>
      </c>
    </row>
    <row r="643" spans="1:2">
      <c r="A643" s="4" t="s">
        <v>804</v>
      </c>
      <c r="B643" s="4" t="s">
        <v>403</v>
      </c>
    </row>
    <row r="644" spans="1:2">
      <c r="A644" s="4" t="s">
        <v>805</v>
      </c>
      <c r="B644" s="4" t="s">
        <v>403</v>
      </c>
    </row>
    <row r="645" spans="1:2">
      <c r="A645" s="4" t="s">
        <v>806</v>
      </c>
      <c r="B645" s="4" t="s">
        <v>403</v>
      </c>
    </row>
    <row r="646" spans="1:2">
      <c r="A646" s="4" t="s">
        <v>807</v>
      </c>
      <c r="B646" s="4" t="s">
        <v>403</v>
      </c>
    </row>
    <row r="647" spans="1:2">
      <c r="A647" s="4" t="s">
        <v>808</v>
      </c>
      <c r="B647" s="4" t="s">
        <v>403</v>
      </c>
    </row>
    <row r="648" spans="1:2">
      <c r="A648" s="4" t="s">
        <v>809</v>
      </c>
      <c r="B648" s="4" t="s">
        <v>403</v>
      </c>
    </row>
    <row r="649" spans="1:2">
      <c r="A649" s="4" t="s">
        <v>810</v>
      </c>
      <c r="B649" s="4" t="s">
        <v>403</v>
      </c>
    </row>
    <row r="650" spans="1:2">
      <c r="A650" s="4" t="s">
        <v>811</v>
      </c>
      <c r="B650" s="4" t="s">
        <v>403</v>
      </c>
    </row>
    <row r="651" spans="1:2">
      <c r="A651" s="4" t="s">
        <v>812</v>
      </c>
      <c r="B651" s="4" t="s">
        <v>403</v>
      </c>
    </row>
    <row r="652" spans="1:2">
      <c r="A652" s="4" t="s">
        <v>813</v>
      </c>
      <c r="B652" s="4" t="s">
        <v>403</v>
      </c>
    </row>
    <row r="653" spans="1:2">
      <c r="A653" s="4" t="s">
        <v>814</v>
      </c>
      <c r="B653" s="4" t="s">
        <v>403</v>
      </c>
    </row>
    <row r="654" spans="1:2">
      <c r="A654" s="4" t="s">
        <v>815</v>
      </c>
      <c r="B654" s="4" t="s">
        <v>403</v>
      </c>
    </row>
    <row r="655" spans="1:2">
      <c r="A655" s="4" t="s">
        <v>816</v>
      </c>
      <c r="B655" s="4" t="s">
        <v>403</v>
      </c>
    </row>
    <row r="656" spans="1:2">
      <c r="A656" s="4" t="s">
        <v>817</v>
      </c>
      <c r="B656" s="4" t="s">
        <v>403</v>
      </c>
    </row>
    <row r="657" spans="1:2">
      <c r="A657" s="4" t="s">
        <v>818</v>
      </c>
      <c r="B657" s="4" t="s">
        <v>403</v>
      </c>
    </row>
    <row r="658" spans="1:2">
      <c r="A658" s="4" t="s">
        <v>819</v>
      </c>
      <c r="B658" s="4" t="s">
        <v>403</v>
      </c>
    </row>
    <row r="659" spans="1:2">
      <c r="A659" s="4" t="s">
        <v>820</v>
      </c>
      <c r="B659" s="4" t="s">
        <v>403</v>
      </c>
    </row>
    <row r="660" spans="1:2">
      <c r="A660" s="4" t="s">
        <v>821</v>
      </c>
      <c r="B660" s="4" t="s">
        <v>403</v>
      </c>
    </row>
    <row r="661" spans="1:2">
      <c r="A661" s="4" t="s">
        <v>822</v>
      </c>
      <c r="B661" s="4" t="s">
        <v>403</v>
      </c>
    </row>
    <row r="662" spans="1:2">
      <c r="A662" s="4" t="s">
        <v>823</v>
      </c>
      <c r="B662" s="4" t="s">
        <v>403</v>
      </c>
    </row>
    <row r="663" spans="1:2">
      <c r="A663" s="4" t="s">
        <v>824</v>
      </c>
      <c r="B663" s="4" t="s">
        <v>403</v>
      </c>
    </row>
    <row r="664" spans="1:2">
      <c r="A664" s="4" t="s">
        <v>825</v>
      </c>
      <c r="B664" s="4" t="s">
        <v>403</v>
      </c>
    </row>
    <row r="665" spans="1:2">
      <c r="A665" s="4" t="s">
        <v>826</v>
      </c>
      <c r="B665" s="4" t="s">
        <v>403</v>
      </c>
    </row>
    <row r="666" spans="1:2">
      <c r="A666" s="4" t="s">
        <v>827</v>
      </c>
      <c r="B666" s="4" t="s">
        <v>403</v>
      </c>
    </row>
    <row r="667" spans="1:2">
      <c r="A667" s="4" t="s">
        <v>828</v>
      </c>
      <c r="B667" s="4" t="s">
        <v>403</v>
      </c>
    </row>
    <row r="668" spans="1:2">
      <c r="A668" s="4" t="s">
        <v>829</v>
      </c>
      <c r="B668" s="4" t="s">
        <v>403</v>
      </c>
    </row>
    <row r="669" spans="1:2">
      <c r="A669" s="4" t="s">
        <v>830</v>
      </c>
      <c r="B669" s="4" t="s">
        <v>403</v>
      </c>
    </row>
    <row r="670" spans="1:2">
      <c r="A670" s="4" t="s">
        <v>831</v>
      </c>
      <c r="B670" s="4" t="s">
        <v>403</v>
      </c>
    </row>
    <row r="671" spans="1:2">
      <c r="A671" s="4" t="s">
        <v>832</v>
      </c>
      <c r="B671" s="4" t="s">
        <v>403</v>
      </c>
    </row>
    <row r="672" spans="1:2">
      <c r="A672" s="4" t="s">
        <v>833</v>
      </c>
      <c r="B672" s="4" t="s">
        <v>403</v>
      </c>
    </row>
    <row r="673" spans="1:2">
      <c r="A673" s="4" t="s">
        <v>834</v>
      </c>
      <c r="B673" s="4" t="s">
        <v>403</v>
      </c>
    </row>
    <row r="674" spans="1:2">
      <c r="A674" s="4" t="s">
        <v>835</v>
      </c>
      <c r="B674" s="4" t="s">
        <v>403</v>
      </c>
    </row>
    <row r="675" spans="1:2">
      <c r="A675" s="4" t="s">
        <v>836</v>
      </c>
      <c r="B675" s="4" t="s">
        <v>403</v>
      </c>
    </row>
    <row r="676" spans="1:2">
      <c r="A676" s="4" t="s">
        <v>837</v>
      </c>
      <c r="B676" s="4" t="s">
        <v>403</v>
      </c>
    </row>
    <row r="677" spans="1:2">
      <c r="A677" s="4" t="s">
        <v>838</v>
      </c>
      <c r="B677" s="4" t="s">
        <v>403</v>
      </c>
    </row>
    <row r="678" spans="1:2">
      <c r="A678" s="4" t="s">
        <v>839</v>
      </c>
      <c r="B678" s="4" t="s">
        <v>403</v>
      </c>
    </row>
    <row r="679" spans="1:2">
      <c r="A679" s="4" t="s">
        <v>840</v>
      </c>
      <c r="B679" s="4" t="s">
        <v>403</v>
      </c>
    </row>
    <row r="680" spans="1:2">
      <c r="A680" s="4" t="s">
        <v>841</v>
      </c>
      <c r="B680" s="4" t="s">
        <v>403</v>
      </c>
    </row>
    <row r="681" spans="1:2">
      <c r="A681" s="4" t="s">
        <v>842</v>
      </c>
      <c r="B681" s="4" t="s">
        <v>403</v>
      </c>
    </row>
    <row r="682" spans="1:2">
      <c r="A682" s="4" t="s">
        <v>843</v>
      </c>
      <c r="B682" s="4" t="s">
        <v>403</v>
      </c>
    </row>
    <row r="683" spans="1:2">
      <c r="A683" s="4" t="s">
        <v>844</v>
      </c>
      <c r="B683" s="4" t="s">
        <v>403</v>
      </c>
    </row>
    <row r="684" spans="1:2">
      <c r="A684" s="4" t="s">
        <v>845</v>
      </c>
      <c r="B684" s="4" t="s">
        <v>403</v>
      </c>
    </row>
    <row r="685" spans="1:2">
      <c r="A685" s="4" t="s">
        <v>846</v>
      </c>
      <c r="B685" s="4" t="s">
        <v>403</v>
      </c>
    </row>
    <row r="686" spans="1:2">
      <c r="A686" s="4" t="s">
        <v>847</v>
      </c>
      <c r="B686" s="4" t="s">
        <v>403</v>
      </c>
    </row>
    <row r="687" spans="1:2">
      <c r="A687" s="4" t="s">
        <v>848</v>
      </c>
      <c r="B687" s="4" t="s">
        <v>403</v>
      </c>
    </row>
    <row r="688" spans="1:2">
      <c r="A688" s="4" t="s">
        <v>849</v>
      </c>
      <c r="B688" s="4" t="s">
        <v>403</v>
      </c>
    </row>
    <row r="689" spans="1:2">
      <c r="A689" s="4" t="s">
        <v>850</v>
      </c>
      <c r="B689" s="4" t="s">
        <v>403</v>
      </c>
    </row>
    <row r="690" spans="1:2">
      <c r="A690" s="4" t="s">
        <v>851</v>
      </c>
      <c r="B690" s="4" t="s">
        <v>403</v>
      </c>
    </row>
    <row r="691" spans="1:2">
      <c r="A691" s="4" t="s">
        <v>852</v>
      </c>
      <c r="B691" s="4" t="s">
        <v>403</v>
      </c>
    </row>
    <row r="692" spans="1:2">
      <c r="A692" s="4" t="s">
        <v>853</v>
      </c>
      <c r="B692" s="4" t="s">
        <v>403</v>
      </c>
    </row>
    <row r="693" spans="1:2">
      <c r="A693" s="4" t="s">
        <v>854</v>
      </c>
      <c r="B693" s="4" t="s">
        <v>403</v>
      </c>
    </row>
    <row r="694" spans="1:2">
      <c r="A694" s="4" t="s">
        <v>855</v>
      </c>
      <c r="B694" s="4" t="s">
        <v>403</v>
      </c>
    </row>
    <row r="695" spans="1:2">
      <c r="A695" s="4" t="s">
        <v>856</v>
      </c>
      <c r="B695" s="4" t="s">
        <v>403</v>
      </c>
    </row>
    <row r="696" spans="1:2">
      <c r="A696" s="4" t="s">
        <v>857</v>
      </c>
      <c r="B696" s="4" t="s">
        <v>403</v>
      </c>
    </row>
    <row r="697" spans="1:2">
      <c r="A697" s="4" t="s">
        <v>858</v>
      </c>
      <c r="B697" s="4" t="s">
        <v>403</v>
      </c>
    </row>
    <row r="698" spans="1:2">
      <c r="A698" s="4" t="s">
        <v>859</v>
      </c>
      <c r="B698" s="4" t="s">
        <v>403</v>
      </c>
    </row>
    <row r="699" spans="1:2">
      <c r="A699" s="4" t="s">
        <v>860</v>
      </c>
      <c r="B699" s="4" t="s">
        <v>403</v>
      </c>
    </row>
    <row r="700" spans="1:2">
      <c r="A700" s="4" t="s">
        <v>861</v>
      </c>
      <c r="B700" s="4" t="s">
        <v>403</v>
      </c>
    </row>
    <row r="701" spans="1:2">
      <c r="A701" s="4" t="s">
        <v>862</v>
      </c>
      <c r="B701" s="4" t="s">
        <v>403</v>
      </c>
    </row>
    <row r="702" spans="1:2">
      <c r="A702" s="4" t="s">
        <v>863</v>
      </c>
      <c r="B702" s="4" t="s">
        <v>403</v>
      </c>
    </row>
    <row r="703" spans="1:2">
      <c r="A703" s="4" t="s">
        <v>864</v>
      </c>
      <c r="B703" s="4" t="s">
        <v>403</v>
      </c>
    </row>
    <row r="704" spans="1:2">
      <c r="A704" s="4" t="s">
        <v>865</v>
      </c>
      <c r="B704" s="4" t="s">
        <v>403</v>
      </c>
    </row>
    <row r="705" spans="1:2">
      <c r="A705" s="4" t="s">
        <v>866</v>
      </c>
      <c r="B705" s="4" t="s">
        <v>403</v>
      </c>
    </row>
    <row r="706" spans="1:2">
      <c r="A706" s="4" t="s">
        <v>867</v>
      </c>
      <c r="B706" s="4" t="s">
        <v>403</v>
      </c>
    </row>
    <row r="707" spans="1:2">
      <c r="A707" s="4" t="s">
        <v>868</v>
      </c>
      <c r="B707" s="4" t="s">
        <v>403</v>
      </c>
    </row>
    <row r="708" spans="1:2">
      <c r="A708" s="4" t="s">
        <v>869</v>
      </c>
      <c r="B708" s="4" t="s">
        <v>403</v>
      </c>
    </row>
    <row r="709" spans="1:2">
      <c r="A709" s="4" t="s">
        <v>870</v>
      </c>
      <c r="B709" s="4" t="s">
        <v>403</v>
      </c>
    </row>
    <row r="710" spans="1:2">
      <c r="A710" s="4" t="s">
        <v>871</v>
      </c>
      <c r="B710" s="4" t="s">
        <v>403</v>
      </c>
    </row>
    <row r="711" spans="1:2">
      <c r="A711" s="4" t="s">
        <v>872</v>
      </c>
      <c r="B711" s="4" t="s">
        <v>403</v>
      </c>
    </row>
    <row r="712" spans="1:2">
      <c r="A712" s="4" t="s">
        <v>873</v>
      </c>
      <c r="B712" s="4" t="s">
        <v>403</v>
      </c>
    </row>
    <row r="713" spans="1:2">
      <c r="A713" s="4" t="s">
        <v>874</v>
      </c>
      <c r="B713" s="4" t="s">
        <v>403</v>
      </c>
    </row>
    <row r="714" spans="1:2">
      <c r="A714" s="4" t="s">
        <v>875</v>
      </c>
      <c r="B714" s="4" t="s">
        <v>403</v>
      </c>
    </row>
    <row r="715" spans="1:2">
      <c r="A715" s="4" t="s">
        <v>876</v>
      </c>
      <c r="B715" s="4" t="s">
        <v>403</v>
      </c>
    </row>
    <row r="716" spans="1:2">
      <c r="A716" s="4" t="s">
        <v>877</v>
      </c>
      <c r="B716" s="4" t="s">
        <v>403</v>
      </c>
    </row>
    <row r="717" spans="1:2">
      <c r="A717" s="4" t="s">
        <v>878</v>
      </c>
      <c r="B717" s="4" t="s">
        <v>403</v>
      </c>
    </row>
    <row r="718" spans="1:2">
      <c r="A718" s="4" t="s">
        <v>879</v>
      </c>
      <c r="B718" s="4" t="s">
        <v>403</v>
      </c>
    </row>
    <row r="719" spans="1:2">
      <c r="A719" s="4" t="s">
        <v>880</v>
      </c>
      <c r="B719" s="4" t="s">
        <v>403</v>
      </c>
    </row>
    <row r="720" spans="1:2">
      <c r="A720" s="4" t="s">
        <v>881</v>
      </c>
      <c r="B720" s="4" t="s">
        <v>403</v>
      </c>
    </row>
    <row r="721" spans="1:2">
      <c r="A721" s="4" t="s">
        <v>882</v>
      </c>
      <c r="B721" s="4" t="s">
        <v>403</v>
      </c>
    </row>
    <row r="722" spans="1:2">
      <c r="A722" s="4" t="s">
        <v>883</v>
      </c>
      <c r="B722" s="4" t="s">
        <v>403</v>
      </c>
    </row>
    <row r="723" spans="1:2">
      <c r="A723" s="4" t="s">
        <v>884</v>
      </c>
      <c r="B723" s="4" t="s">
        <v>403</v>
      </c>
    </row>
    <row r="724" spans="1:2">
      <c r="A724" s="4" t="s">
        <v>885</v>
      </c>
      <c r="B724" s="4" t="s">
        <v>403</v>
      </c>
    </row>
    <row r="725" spans="1:2">
      <c r="A725" s="4" t="s">
        <v>886</v>
      </c>
      <c r="B725" s="4" t="s">
        <v>403</v>
      </c>
    </row>
    <row r="726" spans="1:2">
      <c r="A726" s="4" t="s">
        <v>887</v>
      </c>
      <c r="B726" s="4" t="s">
        <v>403</v>
      </c>
    </row>
    <row r="727" spans="1:2">
      <c r="A727" s="4" t="s">
        <v>888</v>
      </c>
      <c r="B727" s="4" t="s">
        <v>403</v>
      </c>
    </row>
    <row r="728" spans="1:2">
      <c r="A728" s="4" t="s">
        <v>889</v>
      </c>
      <c r="B728" s="4" t="s">
        <v>403</v>
      </c>
    </row>
    <row r="729" spans="1:2">
      <c r="A729" s="4" t="s">
        <v>890</v>
      </c>
      <c r="B729" s="4" t="s">
        <v>403</v>
      </c>
    </row>
    <row r="730" spans="1:2">
      <c r="A730" s="4" t="s">
        <v>891</v>
      </c>
      <c r="B730" s="4" t="s">
        <v>403</v>
      </c>
    </row>
    <row r="731" spans="1:2">
      <c r="A731" s="4" t="s">
        <v>892</v>
      </c>
      <c r="B731" s="4" t="s">
        <v>403</v>
      </c>
    </row>
    <row r="732" spans="1:2">
      <c r="A732" s="4" t="s">
        <v>893</v>
      </c>
      <c r="B732" s="4" t="s">
        <v>403</v>
      </c>
    </row>
    <row r="733" spans="1:2">
      <c r="A733" s="4" t="s">
        <v>894</v>
      </c>
      <c r="B733" s="4" t="s">
        <v>403</v>
      </c>
    </row>
    <row r="734" spans="1:2">
      <c r="A734" s="4" t="s">
        <v>895</v>
      </c>
      <c r="B734" s="4" t="s">
        <v>403</v>
      </c>
    </row>
    <row r="735" spans="1:2">
      <c r="A735" s="4" t="s">
        <v>896</v>
      </c>
      <c r="B735" s="4" t="s">
        <v>403</v>
      </c>
    </row>
    <row r="736" spans="1:2">
      <c r="A736" s="4" t="s">
        <v>897</v>
      </c>
      <c r="B736" s="4" t="s">
        <v>403</v>
      </c>
    </row>
    <row r="737" spans="1:2">
      <c r="A737" s="4" t="s">
        <v>898</v>
      </c>
      <c r="B737" s="4" t="s">
        <v>403</v>
      </c>
    </row>
    <row r="738" spans="1:2">
      <c r="A738" s="4" t="s">
        <v>899</v>
      </c>
      <c r="B738" s="4" t="s">
        <v>403</v>
      </c>
    </row>
    <row r="739" spans="1:2">
      <c r="A739" s="4" t="s">
        <v>900</v>
      </c>
      <c r="B739" s="4" t="s">
        <v>403</v>
      </c>
    </row>
    <row r="740" spans="1:2">
      <c r="A740" s="4" t="s">
        <v>901</v>
      </c>
      <c r="B740" s="4" t="s">
        <v>403</v>
      </c>
    </row>
    <row r="741" spans="1:2">
      <c r="A741" s="4" t="s">
        <v>902</v>
      </c>
      <c r="B741" s="4" t="s">
        <v>403</v>
      </c>
    </row>
    <row r="742" spans="1:2">
      <c r="A742" s="4" t="s">
        <v>903</v>
      </c>
      <c r="B742" s="4" t="s">
        <v>403</v>
      </c>
    </row>
    <row r="743" spans="1:2">
      <c r="A743" s="4" t="s">
        <v>904</v>
      </c>
      <c r="B743" s="4" t="s">
        <v>403</v>
      </c>
    </row>
    <row r="744" spans="1:2">
      <c r="A744" s="4" t="s">
        <v>905</v>
      </c>
      <c r="B744" s="4" t="s">
        <v>403</v>
      </c>
    </row>
    <row r="745" spans="1:2">
      <c r="A745" s="4" t="s">
        <v>906</v>
      </c>
      <c r="B745" s="4" t="s">
        <v>403</v>
      </c>
    </row>
    <row r="746" spans="1:2">
      <c r="A746" s="4" t="s">
        <v>907</v>
      </c>
      <c r="B746" s="4" t="s">
        <v>403</v>
      </c>
    </row>
    <row r="747" spans="1:2">
      <c r="A747" s="4" t="s">
        <v>908</v>
      </c>
      <c r="B747" s="4" t="s">
        <v>403</v>
      </c>
    </row>
    <row r="748" spans="1:2">
      <c r="A748" s="4" t="s">
        <v>909</v>
      </c>
      <c r="B748" s="4" t="s">
        <v>403</v>
      </c>
    </row>
    <row r="749" spans="1:2">
      <c r="A749" s="4" t="s">
        <v>910</v>
      </c>
      <c r="B749" s="4" t="s">
        <v>403</v>
      </c>
    </row>
    <row r="750" spans="1:2">
      <c r="A750" s="4" t="s">
        <v>911</v>
      </c>
      <c r="B750" s="4" t="s">
        <v>403</v>
      </c>
    </row>
    <row r="751" spans="1:2">
      <c r="A751" s="4" t="s">
        <v>912</v>
      </c>
      <c r="B751" s="4" t="s">
        <v>403</v>
      </c>
    </row>
    <row r="752" spans="1:2">
      <c r="A752" s="4" t="s">
        <v>913</v>
      </c>
      <c r="B752" s="4" t="s">
        <v>403</v>
      </c>
    </row>
    <row r="753" spans="1:2">
      <c r="A753" s="4" t="s">
        <v>914</v>
      </c>
      <c r="B753" s="4" t="s">
        <v>403</v>
      </c>
    </row>
    <row r="754" spans="1:2">
      <c r="A754" s="4" t="s">
        <v>915</v>
      </c>
      <c r="B754" s="4" t="s">
        <v>403</v>
      </c>
    </row>
    <row r="755" spans="1:2">
      <c r="A755" s="4" t="s">
        <v>916</v>
      </c>
      <c r="B755" s="4" t="s">
        <v>403</v>
      </c>
    </row>
    <row r="756" spans="1:2">
      <c r="A756" s="4" t="s">
        <v>917</v>
      </c>
      <c r="B756" s="4" t="s">
        <v>403</v>
      </c>
    </row>
    <row r="757" spans="1:2">
      <c r="A757" s="4" t="s">
        <v>918</v>
      </c>
      <c r="B757" s="4" t="s">
        <v>403</v>
      </c>
    </row>
    <row r="758" spans="1:2">
      <c r="A758" s="4" t="s">
        <v>919</v>
      </c>
      <c r="B758" s="4" t="s">
        <v>403</v>
      </c>
    </row>
    <row r="759" spans="1:2">
      <c r="A759" s="4" t="s">
        <v>920</v>
      </c>
      <c r="B759" s="4" t="s">
        <v>403</v>
      </c>
    </row>
    <row r="760" spans="1:2">
      <c r="A760" s="4" t="s">
        <v>921</v>
      </c>
      <c r="B760" s="4" t="s">
        <v>403</v>
      </c>
    </row>
    <row r="761" spans="1:2">
      <c r="A761" s="4" t="s">
        <v>922</v>
      </c>
      <c r="B761" s="4" t="s">
        <v>403</v>
      </c>
    </row>
    <row r="762" spans="1:2">
      <c r="A762" s="4" t="s">
        <v>923</v>
      </c>
      <c r="B762" s="4" t="s">
        <v>403</v>
      </c>
    </row>
    <row r="763" spans="1:2">
      <c r="A763" s="4" t="s">
        <v>924</v>
      </c>
      <c r="B763" s="4" t="s">
        <v>403</v>
      </c>
    </row>
    <row r="764" spans="1:2">
      <c r="A764" s="4" t="s">
        <v>925</v>
      </c>
      <c r="B764" s="4" t="s">
        <v>403</v>
      </c>
    </row>
    <row r="765" spans="1:2">
      <c r="A765" s="4" t="s">
        <v>926</v>
      </c>
      <c r="B765" s="4" t="s">
        <v>403</v>
      </c>
    </row>
    <row r="766" spans="1:2">
      <c r="A766" s="4" t="s">
        <v>927</v>
      </c>
      <c r="B766" s="4" t="s">
        <v>403</v>
      </c>
    </row>
    <row r="767" spans="1:2">
      <c r="A767" s="4" t="s">
        <v>928</v>
      </c>
      <c r="B767" s="4" t="s">
        <v>403</v>
      </c>
    </row>
    <row r="768" spans="1:2">
      <c r="A768" s="4" t="s">
        <v>929</v>
      </c>
      <c r="B768" s="4" t="s">
        <v>403</v>
      </c>
    </row>
    <row r="769" spans="1:2">
      <c r="A769" s="4" t="s">
        <v>930</v>
      </c>
      <c r="B769" s="4" t="s">
        <v>403</v>
      </c>
    </row>
    <row r="770" spans="1:2">
      <c r="A770" s="4" t="s">
        <v>931</v>
      </c>
      <c r="B770" s="4" t="s">
        <v>403</v>
      </c>
    </row>
    <row r="771" spans="1:2">
      <c r="A771" s="4" t="s">
        <v>932</v>
      </c>
      <c r="B771" s="4" t="s">
        <v>403</v>
      </c>
    </row>
    <row r="772" spans="1:2">
      <c r="A772" s="4" t="s">
        <v>933</v>
      </c>
      <c r="B772" s="4" t="s">
        <v>403</v>
      </c>
    </row>
    <row r="773" spans="1:2">
      <c r="A773" s="4" t="s">
        <v>934</v>
      </c>
      <c r="B773" s="4" t="s">
        <v>403</v>
      </c>
    </row>
    <row r="774" spans="1:2">
      <c r="A774" s="4" t="s">
        <v>935</v>
      </c>
      <c r="B774" s="4" t="s">
        <v>403</v>
      </c>
    </row>
    <row r="775" spans="1:2">
      <c r="A775" s="4" t="s">
        <v>936</v>
      </c>
      <c r="B775" s="4" t="s">
        <v>403</v>
      </c>
    </row>
    <row r="776" spans="1:2">
      <c r="A776" s="4" t="s">
        <v>937</v>
      </c>
      <c r="B776" s="4" t="s">
        <v>403</v>
      </c>
    </row>
    <row r="777" spans="1:2">
      <c r="A777" s="4" t="s">
        <v>938</v>
      </c>
      <c r="B777" s="4" t="s">
        <v>403</v>
      </c>
    </row>
    <row r="778" spans="1:2">
      <c r="A778" s="4" t="s">
        <v>939</v>
      </c>
      <c r="B778" s="4" t="s">
        <v>403</v>
      </c>
    </row>
    <row r="779" spans="1:2">
      <c r="A779" s="4" t="s">
        <v>940</v>
      </c>
      <c r="B779" s="4" t="s">
        <v>403</v>
      </c>
    </row>
    <row r="780" spans="1:2">
      <c r="A780" s="4" t="s">
        <v>941</v>
      </c>
      <c r="B780" s="4" t="s">
        <v>403</v>
      </c>
    </row>
    <row r="781" spans="1:2">
      <c r="A781" s="4" t="s">
        <v>942</v>
      </c>
      <c r="B781" s="4" t="s">
        <v>403</v>
      </c>
    </row>
    <row r="782" spans="1:2">
      <c r="A782" s="4" t="s">
        <v>943</v>
      </c>
      <c r="B782" s="4" t="s">
        <v>403</v>
      </c>
    </row>
    <row r="783" spans="1:2">
      <c r="A783" s="4" t="s">
        <v>944</v>
      </c>
      <c r="B783" s="4" t="s">
        <v>403</v>
      </c>
    </row>
    <row r="784" spans="1:2">
      <c r="A784" s="4" t="s">
        <v>945</v>
      </c>
      <c r="B784" s="4" t="s">
        <v>403</v>
      </c>
    </row>
    <row r="785" spans="1:2">
      <c r="A785" s="4" t="s">
        <v>946</v>
      </c>
      <c r="B785" s="4" t="s">
        <v>403</v>
      </c>
    </row>
    <row r="786" spans="1:2">
      <c r="A786" s="4" t="s">
        <v>947</v>
      </c>
      <c r="B786" s="4" t="s">
        <v>403</v>
      </c>
    </row>
    <row r="787" spans="1:2">
      <c r="A787" s="4" t="s">
        <v>948</v>
      </c>
      <c r="B787" s="4" t="s">
        <v>403</v>
      </c>
    </row>
    <row r="788" spans="1:2">
      <c r="A788" s="4" t="s">
        <v>949</v>
      </c>
      <c r="B788" s="4" t="s">
        <v>403</v>
      </c>
    </row>
    <row r="789" spans="1:2">
      <c r="A789" s="4" t="s">
        <v>950</v>
      </c>
      <c r="B789" s="4" t="s">
        <v>403</v>
      </c>
    </row>
    <row r="790" spans="1:2">
      <c r="A790" s="4" t="s">
        <v>951</v>
      </c>
      <c r="B790" s="4" t="s">
        <v>403</v>
      </c>
    </row>
    <row r="791" spans="1:2">
      <c r="A791" s="4" t="s">
        <v>952</v>
      </c>
      <c r="B791" s="4" t="s">
        <v>403</v>
      </c>
    </row>
    <row r="792" spans="1:2">
      <c r="A792" s="4" t="s">
        <v>953</v>
      </c>
      <c r="B792" s="4" t="s">
        <v>403</v>
      </c>
    </row>
    <row r="793" spans="1:2">
      <c r="A793" s="4" t="s">
        <v>954</v>
      </c>
      <c r="B793" s="4" t="s">
        <v>403</v>
      </c>
    </row>
    <row r="794" spans="1:2">
      <c r="A794" s="4" t="s">
        <v>955</v>
      </c>
      <c r="B794" s="4" t="s">
        <v>403</v>
      </c>
    </row>
    <row r="795" spans="1:2">
      <c r="A795" s="4" t="s">
        <v>956</v>
      </c>
      <c r="B795" s="4" t="s">
        <v>403</v>
      </c>
    </row>
    <row r="796" spans="1:2">
      <c r="A796" s="4" t="s">
        <v>957</v>
      </c>
      <c r="B796" s="4" t="s">
        <v>403</v>
      </c>
    </row>
    <row r="797" spans="1:2">
      <c r="A797" s="4" t="s">
        <v>958</v>
      </c>
      <c r="B797" s="4" t="s">
        <v>403</v>
      </c>
    </row>
    <row r="798" spans="1:2">
      <c r="A798" s="4" t="s">
        <v>959</v>
      </c>
      <c r="B798" s="4" t="s">
        <v>403</v>
      </c>
    </row>
    <row r="799" spans="1:2">
      <c r="A799" s="4" t="s">
        <v>960</v>
      </c>
      <c r="B799" s="4" t="s">
        <v>403</v>
      </c>
    </row>
    <row r="800" spans="1:2">
      <c r="A800" s="4" t="s">
        <v>961</v>
      </c>
      <c r="B800" s="4" t="s">
        <v>403</v>
      </c>
    </row>
    <row r="801" spans="1:2">
      <c r="A801" s="4" t="s">
        <v>962</v>
      </c>
      <c r="B801" s="4" t="s">
        <v>403</v>
      </c>
    </row>
    <row r="802" spans="1:2">
      <c r="A802" s="4" t="s">
        <v>963</v>
      </c>
      <c r="B802" s="4" t="s">
        <v>403</v>
      </c>
    </row>
    <row r="803" spans="1:2">
      <c r="A803" s="4" t="s">
        <v>964</v>
      </c>
      <c r="B803" s="4" t="s">
        <v>403</v>
      </c>
    </row>
    <row r="804" spans="1:2">
      <c r="A804" s="4" t="s">
        <v>965</v>
      </c>
      <c r="B804" s="4" t="s">
        <v>403</v>
      </c>
    </row>
    <row r="805" spans="1:2">
      <c r="A805" s="4" t="s">
        <v>966</v>
      </c>
      <c r="B805" s="4" t="s">
        <v>403</v>
      </c>
    </row>
    <row r="806" spans="1:2">
      <c r="A806" s="4" t="s">
        <v>967</v>
      </c>
      <c r="B806" s="4" t="s">
        <v>968</v>
      </c>
    </row>
    <row r="807" spans="1:2">
      <c r="A807" s="4" t="s">
        <v>969</v>
      </c>
      <c r="B807" s="4" t="s">
        <v>968</v>
      </c>
    </row>
    <row r="808" spans="1:2">
      <c r="A808" s="4" t="s">
        <v>970</v>
      </c>
      <c r="B808" s="4" t="s">
        <v>968</v>
      </c>
    </row>
    <row r="809" spans="1:2">
      <c r="A809" s="4" t="s">
        <v>971</v>
      </c>
      <c r="B809" s="4" t="s">
        <v>968</v>
      </c>
    </row>
    <row r="810" spans="1:2">
      <c r="A810" s="4" t="s">
        <v>972</v>
      </c>
      <c r="B810" s="4" t="s">
        <v>968</v>
      </c>
    </row>
    <row r="811" spans="1:2">
      <c r="A811" s="4" t="s">
        <v>973</v>
      </c>
      <c r="B811" s="4" t="s">
        <v>968</v>
      </c>
    </row>
    <row r="812" spans="1:2">
      <c r="A812" s="4" t="s">
        <v>974</v>
      </c>
      <c r="B812" s="4" t="s">
        <v>968</v>
      </c>
    </row>
    <row r="813" spans="1:2">
      <c r="A813" s="4" t="s">
        <v>975</v>
      </c>
      <c r="B813" s="4" t="s">
        <v>968</v>
      </c>
    </row>
    <row r="814" spans="1:2">
      <c r="A814" s="4" t="s">
        <v>976</v>
      </c>
      <c r="B814" s="4" t="s">
        <v>968</v>
      </c>
    </row>
    <row r="815" spans="1:2">
      <c r="A815" s="4" t="s">
        <v>977</v>
      </c>
      <c r="B815" s="4" t="s">
        <v>968</v>
      </c>
    </row>
    <row r="816" spans="1:2">
      <c r="A816" s="4" t="s">
        <v>978</v>
      </c>
      <c r="B816" s="4" t="s">
        <v>968</v>
      </c>
    </row>
    <row r="817" spans="1:2">
      <c r="A817" s="4" t="s">
        <v>979</v>
      </c>
      <c r="B817" s="4" t="s">
        <v>968</v>
      </c>
    </row>
    <row r="818" spans="1:2">
      <c r="A818" s="4" t="s">
        <v>980</v>
      </c>
      <c r="B818" s="4" t="s">
        <v>968</v>
      </c>
    </row>
    <row r="819" spans="1:2">
      <c r="A819" s="4" t="s">
        <v>981</v>
      </c>
      <c r="B819" s="4" t="s">
        <v>968</v>
      </c>
    </row>
    <row r="820" spans="1:2">
      <c r="A820" s="4" t="s">
        <v>982</v>
      </c>
      <c r="B820" s="4" t="s">
        <v>968</v>
      </c>
    </row>
    <row r="821" spans="1:2">
      <c r="A821" s="4" t="s">
        <v>983</v>
      </c>
      <c r="B821" s="4" t="s">
        <v>968</v>
      </c>
    </row>
    <row r="822" spans="1:2">
      <c r="A822" s="4" t="s">
        <v>984</v>
      </c>
      <c r="B822" s="4" t="s">
        <v>968</v>
      </c>
    </row>
    <row r="823" spans="1:2">
      <c r="A823" s="4" t="s">
        <v>985</v>
      </c>
      <c r="B823" s="4" t="s">
        <v>968</v>
      </c>
    </row>
    <row r="824" spans="1:2">
      <c r="A824" s="4" t="s">
        <v>986</v>
      </c>
      <c r="B824" s="4" t="s">
        <v>968</v>
      </c>
    </row>
    <row r="825" spans="1:2">
      <c r="A825" s="4" t="s">
        <v>987</v>
      </c>
      <c r="B825" s="4" t="s">
        <v>968</v>
      </c>
    </row>
    <row r="826" spans="1:2">
      <c r="A826" s="4" t="s">
        <v>988</v>
      </c>
      <c r="B826" s="4" t="s">
        <v>968</v>
      </c>
    </row>
    <row r="827" spans="1:2">
      <c r="A827" s="4" t="s">
        <v>989</v>
      </c>
      <c r="B827" s="4" t="s">
        <v>968</v>
      </c>
    </row>
    <row r="828" spans="1:2">
      <c r="A828" s="4" t="s">
        <v>990</v>
      </c>
      <c r="B828" s="4" t="s">
        <v>968</v>
      </c>
    </row>
    <row r="829" spans="1:2">
      <c r="A829" s="4" t="s">
        <v>991</v>
      </c>
      <c r="B829" s="4" t="s">
        <v>968</v>
      </c>
    </row>
    <row r="830" spans="1:2">
      <c r="A830" s="4" t="s">
        <v>992</v>
      </c>
      <c r="B830" s="4" t="s">
        <v>968</v>
      </c>
    </row>
    <row r="831" spans="1:2">
      <c r="A831" s="4" t="s">
        <v>993</v>
      </c>
      <c r="B831" s="4" t="s">
        <v>968</v>
      </c>
    </row>
    <row r="832" spans="1:2">
      <c r="A832" s="4" t="s">
        <v>994</v>
      </c>
      <c r="B832" s="4" t="s">
        <v>968</v>
      </c>
    </row>
    <row r="833" spans="1:2">
      <c r="A833" s="4" t="s">
        <v>995</v>
      </c>
      <c r="B833" s="4" t="s">
        <v>968</v>
      </c>
    </row>
    <row r="834" spans="1:2">
      <c r="A834" s="4" t="s">
        <v>996</v>
      </c>
      <c r="B834" s="4" t="s">
        <v>968</v>
      </c>
    </row>
    <row r="835" spans="1:2">
      <c r="A835" s="4" t="s">
        <v>997</v>
      </c>
      <c r="B835" s="4" t="s">
        <v>968</v>
      </c>
    </row>
    <row r="836" spans="1:2">
      <c r="A836" s="4" t="s">
        <v>998</v>
      </c>
      <c r="B836" s="4" t="s">
        <v>968</v>
      </c>
    </row>
    <row r="837" spans="1:2">
      <c r="A837" s="4" t="s">
        <v>999</v>
      </c>
      <c r="B837" s="4" t="s">
        <v>968</v>
      </c>
    </row>
    <row r="838" spans="1:2">
      <c r="A838" s="4" t="s">
        <v>1000</v>
      </c>
      <c r="B838" s="4" t="s">
        <v>968</v>
      </c>
    </row>
    <row r="839" spans="1:2">
      <c r="A839" s="4" t="s">
        <v>1001</v>
      </c>
      <c r="B839" s="4" t="s">
        <v>968</v>
      </c>
    </row>
    <row r="840" spans="1:2">
      <c r="A840" s="4" t="s">
        <v>1002</v>
      </c>
      <c r="B840" s="4" t="s">
        <v>968</v>
      </c>
    </row>
    <row r="841" spans="1:2">
      <c r="A841" s="4" t="s">
        <v>1003</v>
      </c>
      <c r="B841" s="4" t="s">
        <v>968</v>
      </c>
    </row>
    <row r="842" spans="1:2">
      <c r="A842" s="4" t="s">
        <v>1004</v>
      </c>
      <c r="B842" s="4" t="s">
        <v>968</v>
      </c>
    </row>
    <row r="843" spans="1:2">
      <c r="A843" s="4" t="s">
        <v>1005</v>
      </c>
      <c r="B843" s="4" t="s">
        <v>968</v>
      </c>
    </row>
    <row r="844" spans="1:2">
      <c r="A844" s="4" t="s">
        <v>1006</v>
      </c>
      <c r="B844" s="4" t="s">
        <v>968</v>
      </c>
    </row>
    <row r="845" spans="1:2">
      <c r="A845" s="4" t="s">
        <v>1007</v>
      </c>
      <c r="B845" s="4" t="s">
        <v>968</v>
      </c>
    </row>
    <row r="846" spans="1:2">
      <c r="A846" s="4" t="s">
        <v>1008</v>
      </c>
      <c r="B846" s="4" t="s">
        <v>968</v>
      </c>
    </row>
    <row r="847" spans="1:2">
      <c r="A847" s="4" t="s">
        <v>1009</v>
      </c>
      <c r="B847" s="4" t="s">
        <v>968</v>
      </c>
    </row>
    <row r="848" spans="1:2">
      <c r="A848" s="4" t="s">
        <v>1010</v>
      </c>
      <c r="B848" s="4" t="s">
        <v>968</v>
      </c>
    </row>
    <row r="849" spans="1:2">
      <c r="A849" s="4" t="s">
        <v>1011</v>
      </c>
      <c r="B849" s="4" t="s">
        <v>968</v>
      </c>
    </row>
    <row r="850" spans="1:2">
      <c r="A850" s="4" t="s">
        <v>1012</v>
      </c>
      <c r="B850" s="4" t="s">
        <v>968</v>
      </c>
    </row>
    <row r="851" spans="1:2">
      <c r="A851" s="4" t="s">
        <v>1013</v>
      </c>
      <c r="B851" s="4" t="s">
        <v>968</v>
      </c>
    </row>
    <row r="852" spans="1:2">
      <c r="A852" s="4" t="s">
        <v>1014</v>
      </c>
      <c r="B852" s="4" t="s">
        <v>968</v>
      </c>
    </row>
    <row r="853" spans="1:2">
      <c r="A853" s="4" t="s">
        <v>1015</v>
      </c>
      <c r="B853" s="4" t="s">
        <v>968</v>
      </c>
    </row>
    <row r="854" spans="1:2">
      <c r="A854" s="4" t="s">
        <v>1016</v>
      </c>
      <c r="B854" s="4" t="s">
        <v>968</v>
      </c>
    </row>
    <row r="855" spans="1:2">
      <c r="A855" s="4" t="s">
        <v>1017</v>
      </c>
      <c r="B855" s="4" t="s">
        <v>968</v>
      </c>
    </row>
    <row r="856" spans="1:2">
      <c r="A856" s="4" t="s">
        <v>1018</v>
      </c>
      <c r="B856" s="4" t="s">
        <v>968</v>
      </c>
    </row>
    <row r="857" spans="1:2">
      <c r="A857" s="4" t="s">
        <v>1019</v>
      </c>
      <c r="B857" s="4" t="s">
        <v>968</v>
      </c>
    </row>
    <row r="858" spans="1:2">
      <c r="A858" s="4" t="s">
        <v>1020</v>
      </c>
      <c r="B858" s="4" t="s">
        <v>968</v>
      </c>
    </row>
    <row r="859" spans="1:2">
      <c r="A859" s="4" t="s">
        <v>1021</v>
      </c>
      <c r="B859" s="4" t="s">
        <v>968</v>
      </c>
    </row>
    <row r="860" spans="1:2">
      <c r="A860" s="4" t="s">
        <v>1022</v>
      </c>
      <c r="B860" s="4" t="s">
        <v>968</v>
      </c>
    </row>
    <row r="861" spans="1:2">
      <c r="A861" s="4" t="s">
        <v>1023</v>
      </c>
      <c r="B861" s="4" t="s">
        <v>968</v>
      </c>
    </row>
    <row r="862" spans="1:2">
      <c r="A862" s="4" t="s">
        <v>1024</v>
      </c>
      <c r="B862" s="4" t="s">
        <v>968</v>
      </c>
    </row>
    <row r="863" spans="1:2">
      <c r="A863" s="4" t="s">
        <v>1025</v>
      </c>
      <c r="B863" s="4" t="s">
        <v>968</v>
      </c>
    </row>
    <row r="864" spans="1:2">
      <c r="A864" s="4" t="s">
        <v>1026</v>
      </c>
      <c r="B864" s="4" t="s">
        <v>968</v>
      </c>
    </row>
    <row r="865" spans="1:2">
      <c r="A865" s="4" t="s">
        <v>1027</v>
      </c>
      <c r="B865" s="4" t="s">
        <v>968</v>
      </c>
    </row>
    <row r="866" spans="1:2">
      <c r="A866" s="4" t="s">
        <v>1028</v>
      </c>
      <c r="B866" s="4" t="s">
        <v>968</v>
      </c>
    </row>
    <row r="867" spans="1:2">
      <c r="A867" s="4" t="s">
        <v>1029</v>
      </c>
      <c r="B867" s="4" t="s">
        <v>968</v>
      </c>
    </row>
    <row r="868" spans="1:2">
      <c r="A868" s="4" t="s">
        <v>1030</v>
      </c>
      <c r="B868" s="4" t="s">
        <v>968</v>
      </c>
    </row>
    <row r="869" spans="1:2">
      <c r="A869" s="4" t="s">
        <v>1031</v>
      </c>
      <c r="B869" s="4" t="s">
        <v>968</v>
      </c>
    </row>
    <row r="870" spans="1:2">
      <c r="A870" s="4" t="s">
        <v>1032</v>
      </c>
      <c r="B870" s="4" t="s">
        <v>1033</v>
      </c>
    </row>
    <row r="871" spans="1:2">
      <c r="A871" s="4" t="s">
        <v>1034</v>
      </c>
      <c r="B871" s="4" t="s">
        <v>1033</v>
      </c>
    </row>
    <row r="872" spans="1:2">
      <c r="A872" s="4" t="s">
        <v>1035</v>
      </c>
      <c r="B872" s="4" t="s">
        <v>1033</v>
      </c>
    </row>
    <row r="873" spans="1:2">
      <c r="A873" s="4" t="s">
        <v>1036</v>
      </c>
      <c r="B873" s="4" t="s">
        <v>1033</v>
      </c>
    </row>
    <row r="874" spans="1:2">
      <c r="A874" s="4" t="s">
        <v>1037</v>
      </c>
      <c r="B874" s="4" t="s">
        <v>1033</v>
      </c>
    </row>
    <row r="875" spans="1:2">
      <c r="A875" s="4" t="s">
        <v>1038</v>
      </c>
      <c r="B875" s="4" t="s">
        <v>1033</v>
      </c>
    </row>
    <row r="876" spans="1:2">
      <c r="A876" s="4" t="s">
        <v>1039</v>
      </c>
      <c r="B876" s="4" t="s">
        <v>1033</v>
      </c>
    </row>
    <row r="877" spans="1:2">
      <c r="A877" s="4" t="s">
        <v>1040</v>
      </c>
      <c r="B877" s="4" t="s">
        <v>1033</v>
      </c>
    </row>
    <row r="878" spans="1:2">
      <c r="A878" s="4" t="s">
        <v>1041</v>
      </c>
      <c r="B878" s="4" t="s">
        <v>1033</v>
      </c>
    </row>
    <row r="879" spans="1:2">
      <c r="A879" s="4" t="s">
        <v>1042</v>
      </c>
      <c r="B879" s="4" t="s">
        <v>1033</v>
      </c>
    </row>
    <row r="880" spans="1:2">
      <c r="A880" s="4" t="s">
        <v>1043</v>
      </c>
      <c r="B880" s="4" t="s">
        <v>1044</v>
      </c>
    </row>
    <row r="881" spans="1:2">
      <c r="A881" s="4" t="s">
        <v>1045</v>
      </c>
      <c r="B881" s="4" t="s">
        <v>1044</v>
      </c>
    </row>
    <row r="882" spans="1:2">
      <c r="A882" s="4" t="s">
        <v>1046</v>
      </c>
      <c r="B882" s="4" t="s">
        <v>1044</v>
      </c>
    </row>
    <row r="883" spans="1:2">
      <c r="A883" s="4" t="s">
        <v>1047</v>
      </c>
      <c r="B883" s="4" t="s">
        <v>1044</v>
      </c>
    </row>
    <row r="884" spans="1:2">
      <c r="A884" s="4" t="s">
        <v>1048</v>
      </c>
      <c r="B884" s="4" t="s">
        <v>1044</v>
      </c>
    </row>
    <row r="885" spans="1:2">
      <c r="A885" s="4" t="s">
        <v>1049</v>
      </c>
      <c r="B885" s="4" t="s">
        <v>1044</v>
      </c>
    </row>
    <row r="886" spans="1:2">
      <c r="A886" s="4" t="s">
        <v>1050</v>
      </c>
      <c r="B886" s="4" t="s">
        <v>1044</v>
      </c>
    </row>
    <row r="887" spans="1:2">
      <c r="A887" s="4" t="s">
        <v>1051</v>
      </c>
      <c r="B887" s="4" t="s">
        <v>1044</v>
      </c>
    </row>
    <row r="888" spans="1:2">
      <c r="A888" s="4" t="s">
        <v>1052</v>
      </c>
      <c r="B888" s="4" t="s">
        <v>1044</v>
      </c>
    </row>
    <row r="889" spans="1:2">
      <c r="A889" s="4" t="s">
        <v>1053</v>
      </c>
      <c r="B889" s="4" t="s">
        <v>1044</v>
      </c>
    </row>
    <row r="890" spans="1:2">
      <c r="A890" s="4" t="s">
        <v>1054</v>
      </c>
      <c r="B890" s="4" t="s">
        <v>1055</v>
      </c>
    </row>
    <row r="891" spans="1:2">
      <c r="A891" s="4" t="s">
        <v>1056</v>
      </c>
      <c r="B891" s="4" t="s">
        <v>1055</v>
      </c>
    </row>
    <row r="892" spans="1:2">
      <c r="A892" s="4" t="s">
        <v>1057</v>
      </c>
      <c r="B892" s="4" t="s">
        <v>1055</v>
      </c>
    </row>
    <row r="893" spans="1:2">
      <c r="A893" s="4" t="s">
        <v>1058</v>
      </c>
      <c r="B893" s="4" t="s">
        <v>1055</v>
      </c>
    </row>
    <row r="894" spans="1:2">
      <c r="A894" s="4" t="s">
        <v>1059</v>
      </c>
      <c r="B894" s="4" t="s">
        <v>1055</v>
      </c>
    </row>
    <row r="895" spans="1:2">
      <c r="A895" s="4" t="s">
        <v>1060</v>
      </c>
      <c r="B895" s="4" t="s">
        <v>1055</v>
      </c>
    </row>
    <row r="896" spans="1:2">
      <c r="A896" s="4" t="s">
        <v>1061</v>
      </c>
      <c r="B896" s="4" t="s">
        <v>1055</v>
      </c>
    </row>
    <row r="897" spans="1:2">
      <c r="A897" s="4" t="s">
        <v>1062</v>
      </c>
      <c r="B897" s="4" t="s">
        <v>1055</v>
      </c>
    </row>
    <row r="898" spans="1:2">
      <c r="A898" s="4" t="s">
        <v>1063</v>
      </c>
      <c r="B898" s="4" t="s">
        <v>1055</v>
      </c>
    </row>
    <row r="899" spans="1:2">
      <c r="A899" s="4" t="s">
        <v>1064</v>
      </c>
      <c r="B899" s="4" t="s">
        <v>1055</v>
      </c>
    </row>
    <row r="900" spans="1:2">
      <c r="A900" s="4" t="s">
        <v>1065</v>
      </c>
      <c r="B900" s="4" t="s">
        <v>1066</v>
      </c>
    </row>
    <row r="901" spans="1:2">
      <c r="A901" s="4" t="s">
        <v>1067</v>
      </c>
      <c r="B901" s="4" t="s">
        <v>1066</v>
      </c>
    </row>
    <row r="902" spans="1:2">
      <c r="A902" s="4" t="s">
        <v>1068</v>
      </c>
      <c r="B902" s="4" t="s">
        <v>1066</v>
      </c>
    </row>
    <row r="903" spans="1:2">
      <c r="A903" s="4" t="s">
        <v>1069</v>
      </c>
      <c r="B903" s="4" t="s">
        <v>1066</v>
      </c>
    </row>
    <row r="904" spans="1:2">
      <c r="A904" s="4" t="s">
        <v>1070</v>
      </c>
      <c r="B904" s="4" t="s">
        <v>1066</v>
      </c>
    </row>
    <row r="905" spans="1:2">
      <c r="A905" s="4" t="s">
        <v>1071</v>
      </c>
      <c r="B905" s="4" t="s">
        <v>1066</v>
      </c>
    </row>
    <row r="906" spans="1:2">
      <c r="A906" s="4" t="s">
        <v>1072</v>
      </c>
      <c r="B906" s="4" t="s">
        <v>1066</v>
      </c>
    </row>
    <row r="907" spans="1:2">
      <c r="A907" s="4" t="s">
        <v>1073</v>
      </c>
      <c r="B907" s="4" t="s">
        <v>1066</v>
      </c>
    </row>
    <row r="908" spans="1:2">
      <c r="A908" s="4" t="s">
        <v>1074</v>
      </c>
      <c r="B908" s="4" t="s">
        <v>1066</v>
      </c>
    </row>
    <row r="909" spans="1:2">
      <c r="A909" s="4" t="s">
        <v>1075</v>
      </c>
      <c r="B909" s="4" t="s">
        <v>1066</v>
      </c>
    </row>
    <row r="910" spans="1:2">
      <c r="A910" s="4" t="s">
        <v>1076</v>
      </c>
      <c r="B910" s="4" t="s">
        <v>1077</v>
      </c>
    </row>
    <row r="911" spans="1:2">
      <c r="A911" s="4" t="s">
        <v>1078</v>
      </c>
      <c r="B911" s="4" t="s">
        <v>1077</v>
      </c>
    </row>
    <row r="912" spans="1:2">
      <c r="A912" s="4" t="s">
        <v>1079</v>
      </c>
      <c r="B912" s="4" t="s">
        <v>1077</v>
      </c>
    </row>
    <row r="913" spans="1:2">
      <c r="A913" s="4" t="s">
        <v>1080</v>
      </c>
      <c r="B913" s="4" t="s">
        <v>1077</v>
      </c>
    </row>
    <row r="914" spans="1:2">
      <c r="A914" s="4" t="s">
        <v>1081</v>
      </c>
      <c r="B914" s="4" t="s">
        <v>1077</v>
      </c>
    </row>
    <row r="915" spans="1:2">
      <c r="A915" s="4" t="s">
        <v>1082</v>
      </c>
      <c r="B915" s="4" t="s">
        <v>1077</v>
      </c>
    </row>
    <row r="916" spans="1:2">
      <c r="A916" s="4" t="s">
        <v>1083</v>
      </c>
      <c r="B916" s="4" t="s">
        <v>1077</v>
      </c>
    </row>
    <row r="917" spans="1:2">
      <c r="A917" s="4" t="s">
        <v>1084</v>
      </c>
      <c r="B917" s="4" t="s">
        <v>1077</v>
      </c>
    </row>
    <row r="918" spans="1:2">
      <c r="A918" s="4" t="s">
        <v>1085</v>
      </c>
      <c r="B918" s="4" t="s">
        <v>1077</v>
      </c>
    </row>
    <row r="919" spans="1:2">
      <c r="A919" s="4" t="s">
        <v>1086</v>
      </c>
      <c r="B919" s="4" t="s">
        <v>1077</v>
      </c>
    </row>
    <row r="920" spans="1:2">
      <c r="A920" s="4" t="s">
        <v>1087</v>
      </c>
      <c r="B920" s="4" t="s">
        <v>1077</v>
      </c>
    </row>
    <row r="921" spans="1:2">
      <c r="A921" s="4" t="s">
        <v>1088</v>
      </c>
      <c r="B921" s="4" t="s">
        <v>1077</v>
      </c>
    </row>
    <row r="922" spans="1:2">
      <c r="A922" s="4" t="s">
        <v>1089</v>
      </c>
      <c r="B922" s="4" t="s">
        <v>1077</v>
      </c>
    </row>
    <row r="923" spans="1:2">
      <c r="A923" s="4" t="s">
        <v>1090</v>
      </c>
      <c r="B923" s="4" t="s">
        <v>1077</v>
      </c>
    </row>
    <row r="924" spans="1:2">
      <c r="A924" s="4" t="s">
        <v>1091</v>
      </c>
      <c r="B924" s="4" t="s">
        <v>1077</v>
      </c>
    </row>
    <row r="925" spans="1:2">
      <c r="A925" s="4" t="s">
        <v>1092</v>
      </c>
      <c r="B925" s="4" t="s">
        <v>1077</v>
      </c>
    </row>
    <row r="926" spans="1:2">
      <c r="A926" s="4" t="s">
        <v>1093</v>
      </c>
      <c r="B926" s="4" t="s">
        <v>1077</v>
      </c>
    </row>
    <row r="927" spans="1:2">
      <c r="A927" s="4" t="s">
        <v>1094</v>
      </c>
      <c r="B927" s="4" t="s">
        <v>1077</v>
      </c>
    </row>
    <row r="928" spans="1:2">
      <c r="A928" s="4" t="s">
        <v>1095</v>
      </c>
      <c r="B928" s="4" t="s">
        <v>1077</v>
      </c>
    </row>
    <row r="929" spans="1:2">
      <c r="A929" s="4" t="s">
        <v>1096</v>
      </c>
      <c r="B929" s="4" t="s">
        <v>1077</v>
      </c>
    </row>
    <row r="930" spans="1:2">
      <c r="A930" s="4" t="s">
        <v>1097</v>
      </c>
      <c r="B930" s="4" t="s">
        <v>1077</v>
      </c>
    </row>
    <row r="931" spans="1:2">
      <c r="A931" s="4" t="s">
        <v>1098</v>
      </c>
      <c r="B931" s="4" t="s">
        <v>1077</v>
      </c>
    </row>
    <row r="932" spans="1:2">
      <c r="A932" s="4" t="s">
        <v>1099</v>
      </c>
      <c r="B932" s="4" t="s">
        <v>1077</v>
      </c>
    </row>
    <row r="933" spans="1:2">
      <c r="A933" s="4" t="s">
        <v>1100</v>
      </c>
      <c r="B933" s="4" t="s">
        <v>1077</v>
      </c>
    </row>
    <row r="934" spans="1:2">
      <c r="A934" s="4" t="s">
        <v>1101</v>
      </c>
      <c r="B934" s="4" t="s">
        <v>1077</v>
      </c>
    </row>
    <row r="935" spans="1:2">
      <c r="A935" s="4" t="s">
        <v>1102</v>
      </c>
      <c r="B935" s="4" t="s">
        <v>1077</v>
      </c>
    </row>
    <row r="936" spans="1:2">
      <c r="A936" s="4" t="s">
        <v>1103</v>
      </c>
      <c r="B936" s="4" t="s">
        <v>1077</v>
      </c>
    </row>
    <row r="937" spans="1:2">
      <c r="A937" s="4" t="s">
        <v>1104</v>
      </c>
      <c r="B937" s="4" t="s">
        <v>1077</v>
      </c>
    </row>
    <row r="938" spans="1:2">
      <c r="A938" s="4" t="s">
        <v>1105</v>
      </c>
      <c r="B938" s="4" t="s">
        <v>1077</v>
      </c>
    </row>
    <row r="939" spans="1:2">
      <c r="A939" s="4" t="s">
        <v>1106</v>
      </c>
      <c r="B939" s="4" t="s">
        <v>1077</v>
      </c>
    </row>
    <row r="940" spans="1:2">
      <c r="A940" s="4" t="s">
        <v>1107</v>
      </c>
      <c r="B940" s="4" t="s">
        <v>1108</v>
      </c>
    </row>
    <row r="941" spans="1:2">
      <c r="A941" s="4" t="s">
        <v>1109</v>
      </c>
      <c r="B941" s="4" t="s">
        <v>1108</v>
      </c>
    </row>
    <row r="942" spans="1:2">
      <c r="A942" s="4" t="s">
        <v>1110</v>
      </c>
      <c r="B942" s="4" t="s">
        <v>1108</v>
      </c>
    </row>
    <row r="943" spans="1:2">
      <c r="A943" s="4" t="s">
        <v>1111</v>
      </c>
      <c r="B943" s="4" t="s">
        <v>1108</v>
      </c>
    </row>
    <row r="944" spans="1:2">
      <c r="A944" s="4" t="s">
        <v>1112</v>
      </c>
      <c r="B944" s="4" t="s">
        <v>1113</v>
      </c>
    </row>
    <row r="945" spans="1:2">
      <c r="A945" s="4" t="s">
        <v>1114</v>
      </c>
      <c r="B945" s="4" t="s">
        <v>1113</v>
      </c>
    </row>
    <row r="946" spans="1:2">
      <c r="A946" s="4" t="s">
        <v>1115</v>
      </c>
      <c r="B946" s="4" t="s">
        <v>1113</v>
      </c>
    </row>
    <row r="947" spans="1:2">
      <c r="A947" s="4" t="s">
        <v>1116</v>
      </c>
      <c r="B947" s="4" t="s">
        <v>1113</v>
      </c>
    </row>
    <row r="948" spans="1:2">
      <c r="A948" s="4" t="s">
        <v>1117</v>
      </c>
      <c r="B948" s="4" t="s">
        <v>1113</v>
      </c>
    </row>
    <row r="949" spans="1:2">
      <c r="A949" s="4" t="s">
        <v>1118</v>
      </c>
      <c r="B949" s="4" t="s">
        <v>1113</v>
      </c>
    </row>
    <row r="950" spans="1:2">
      <c r="A950" s="4" t="s">
        <v>1119</v>
      </c>
      <c r="B950" s="4" t="s">
        <v>1113</v>
      </c>
    </row>
    <row r="951" spans="1:2">
      <c r="A951" s="4" t="s">
        <v>1120</v>
      </c>
      <c r="B951" s="4" t="s">
        <v>1113</v>
      </c>
    </row>
    <row r="952" spans="1:2">
      <c r="A952" s="4" t="s">
        <v>1121</v>
      </c>
      <c r="B952" s="4" t="s">
        <v>1122</v>
      </c>
    </row>
    <row r="953" spans="1:2">
      <c r="A953" s="4" t="s">
        <v>1123</v>
      </c>
      <c r="B953" s="4" t="s">
        <v>1122</v>
      </c>
    </row>
    <row r="954" spans="1:2">
      <c r="A954" s="4" t="s">
        <v>1124</v>
      </c>
      <c r="B954" s="4" t="s">
        <v>1122</v>
      </c>
    </row>
    <row r="955" spans="1:2">
      <c r="A955" s="4" t="s">
        <v>1125</v>
      </c>
      <c r="B955" s="4" t="s">
        <v>1122</v>
      </c>
    </row>
    <row r="956" spans="1:2">
      <c r="A956" s="4" t="s">
        <v>1126</v>
      </c>
      <c r="B956" s="4" t="s">
        <v>1122</v>
      </c>
    </row>
    <row r="957" spans="1:2">
      <c r="A957" s="4" t="s">
        <v>1127</v>
      </c>
      <c r="B957" s="4" t="s">
        <v>1122</v>
      </c>
    </row>
    <row r="958" spans="1:2">
      <c r="A958" s="4" t="s">
        <v>1128</v>
      </c>
      <c r="B958" s="4" t="s">
        <v>1122</v>
      </c>
    </row>
    <row r="959" spans="1:2">
      <c r="A959" s="4" t="s">
        <v>1129</v>
      </c>
      <c r="B959" s="4" t="s">
        <v>1122</v>
      </c>
    </row>
    <row r="960" spans="1:2">
      <c r="A960" s="4" t="s">
        <v>1130</v>
      </c>
      <c r="B960" s="4" t="s">
        <v>1122</v>
      </c>
    </row>
    <row r="961" spans="1:2">
      <c r="A961" s="4" t="s">
        <v>1131</v>
      </c>
      <c r="B961" s="4" t="s">
        <v>1122</v>
      </c>
    </row>
    <row r="962" spans="1:2">
      <c r="A962" s="4" t="s">
        <v>1132</v>
      </c>
      <c r="B962" s="4" t="s">
        <v>1122</v>
      </c>
    </row>
    <row r="963" spans="1:2">
      <c r="A963" s="4" t="s">
        <v>1133</v>
      </c>
      <c r="B963" s="4" t="s">
        <v>1122</v>
      </c>
    </row>
    <row r="964" spans="1:2">
      <c r="A964" s="4" t="s">
        <v>1134</v>
      </c>
      <c r="B964" s="4" t="s">
        <v>1122</v>
      </c>
    </row>
    <row r="965" spans="1:2">
      <c r="A965" s="4" t="s">
        <v>1135</v>
      </c>
      <c r="B965" s="4" t="s">
        <v>1122</v>
      </c>
    </row>
    <row r="966" spans="1:2">
      <c r="A966" s="4" t="s">
        <v>1136</v>
      </c>
      <c r="B966" s="4" t="s">
        <v>1122</v>
      </c>
    </row>
    <row r="967" spans="1:2">
      <c r="A967" s="4" t="s">
        <v>1137</v>
      </c>
      <c r="B967" s="4" t="s">
        <v>1122</v>
      </c>
    </row>
    <row r="968" spans="1:2">
      <c r="A968" s="4" t="s">
        <v>1138</v>
      </c>
      <c r="B968" s="4" t="s">
        <v>1122</v>
      </c>
    </row>
    <row r="969" spans="1:2">
      <c r="A969" s="4" t="s">
        <v>1139</v>
      </c>
      <c r="B969" s="4" t="s">
        <v>1122</v>
      </c>
    </row>
    <row r="970" spans="1:2">
      <c r="A970" s="4" t="s">
        <v>1140</v>
      </c>
      <c r="B970" s="4" t="s">
        <v>1122</v>
      </c>
    </row>
    <row r="971" spans="1:2">
      <c r="A971" s="4" t="s">
        <v>1141</v>
      </c>
      <c r="B971" s="4" t="s">
        <v>1122</v>
      </c>
    </row>
    <row r="972" spans="1:2">
      <c r="A972" s="4" t="s">
        <v>1142</v>
      </c>
      <c r="B972" s="4" t="s">
        <v>1122</v>
      </c>
    </row>
    <row r="973" spans="1:2">
      <c r="A973" s="4" t="s">
        <v>1143</v>
      </c>
      <c r="B973" s="4" t="s">
        <v>1122</v>
      </c>
    </row>
    <row r="974" spans="1:2">
      <c r="A974" s="4" t="s">
        <v>1144</v>
      </c>
      <c r="B974" s="4" t="s">
        <v>1145</v>
      </c>
    </row>
    <row r="975" spans="1:2">
      <c r="A975" s="4" t="s">
        <v>1146</v>
      </c>
      <c r="B975" s="4" t="s">
        <v>1145</v>
      </c>
    </row>
    <row r="976" spans="1:2">
      <c r="A976" s="4" t="s">
        <v>1147</v>
      </c>
      <c r="B976" s="4" t="s">
        <v>1145</v>
      </c>
    </row>
    <row r="977" spans="1:2">
      <c r="A977" s="4" t="s">
        <v>1148</v>
      </c>
      <c r="B977" s="4" t="s">
        <v>1145</v>
      </c>
    </row>
    <row r="978" spans="1:2">
      <c r="A978" s="4" t="s">
        <v>1149</v>
      </c>
      <c r="B978" s="4" t="s">
        <v>1145</v>
      </c>
    </row>
    <row r="979" spans="1:2">
      <c r="A979" s="4" t="s">
        <v>1150</v>
      </c>
      <c r="B979" s="4" t="s">
        <v>1145</v>
      </c>
    </row>
    <row r="980" spans="1:2">
      <c r="A980" s="4" t="s">
        <v>1151</v>
      </c>
      <c r="B980" s="4" t="s">
        <v>1145</v>
      </c>
    </row>
    <row r="981" spans="1:2">
      <c r="A981" s="4" t="s">
        <v>1152</v>
      </c>
      <c r="B981" s="4" t="s">
        <v>1145</v>
      </c>
    </row>
    <row r="982" spans="1:2">
      <c r="A982" s="4" t="s">
        <v>1153</v>
      </c>
      <c r="B982" s="4" t="s">
        <v>1145</v>
      </c>
    </row>
    <row r="983" spans="1:2">
      <c r="A983" s="4" t="s">
        <v>1154</v>
      </c>
      <c r="B983" s="4" t="s">
        <v>1145</v>
      </c>
    </row>
    <row r="984" spans="1:2">
      <c r="A984" s="4" t="s">
        <v>1155</v>
      </c>
      <c r="B984" s="4" t="s">
        <v>1156</v>
      </c>
    </row>
    <row r="985" spans="1:2">
      <c r="A985" s="4" t="s">
        <v>1157</v>
      </c>
      <c r="B985" s="4" t="s">
        <v>1156</v>
      </c>
    </row>
    <row r="986" spans="1:2">
      <c r="A986" s="4" t="s">
        <v>1158</v>
      </c>
      <c r="B986" s="4" t="s">
        <v>1156</v>
      </c>
    </row>
    <row r="987" spans="1:2">
      <c r="A987" s="4" t="s">
        <v>1159</v>
      </c>
      <c r="B987" s="4" t="s">
        <v>1156</v>
      </c>
    </row>
    <row r="988" spans="1:2">
      <c r="A988" s="4" t="s">
        <v>1160</v>
      </c>
      <c r="B988" s="4" t="s">
        <v>1156</v>
      </c>
    </row>
    <row r="989" spans="1:2">
      <c r="A989" s="4" t="s">
        <v>1161</v>
      </c>
      <c r="B989" s="4" t="s">
        <v>1156</v>
      </c>
    </row>
    <row r="990" spans="1:2">
      <c r="A990" s="4" t="s">
        <v>1162</v>
      </c>
      <c r="B990" s="4" t="s">
        <v>1156</v>
      </c>
    </row>
    <row r="991" spans="1:2">
      <c r="A991" s="4" t="s">
        <v>1163</v>
      </c>
      <c r="B991" s="4" t="s">
        <v>1156</v>
      </c>
    </row>
    <row r="992" spans="1:2">
      <c r="A992" s="4" t="s">
        <v>1164</v>
      </c>
      <c r="B992" s="4" t="s">
        <v>1156</v>
      </c>
    </row>
    <row r="993" spans="1:2">
      <c r="A993" s="4" t="s">
        <v>1165</v>
      </c>
      <c r="B993" s="4" t="s">
        <v>1156</v>
      </c>
    </row>
    <row r="994" spans="1:2">
      <c r="A994" s="4" t="s">
        <v>1166</v>
      </c>
      <c r="B994" s="4" t="s">
        <v>1167</v>
      </c>
    </row>
    <row r="995" spans="1:2">
      <c r="A995" s="4" t="s">
        <v>1168</v>
      </c>
      <c r="B995" s="4" t="s">
        <v>1167</v>
      </c>
    </row>
    <row r="996" spans="1:2">
      <c r="A996" s="4" t="s">
        <v>1169</v>
      </c>
      <c r="B996" s="4" t="s">
        <v>1167</v>
      </c>
    </row>
    <row r="997" spans="1:2">
      <c r="A997" s="4" t="s">
        <v>1170</v>
      </c>
      <c r="B997" s="4" t="s">
        <v>1167</v>
      </c>
    </row>
    <row r="998" spans="1:2">
      <c r="A998" s="4" t="s">
        <v>1171</v>
      </c>
      <c r="B998" s="4" t="s">
        <v>1167</v>
      </c>
    </row>
    <row r="999" spans="1:2">
      <c r="A999" s="4" t="s">
        <v>1172</v>
      </c>
      <c r="B999" s="4" t="s">
        <v>1167</v>
      </c>
    </row>
    <row r="1000" spans="1:2">
      <c r="A1000" s="4" t="s">
        <v>1173</v>
      </c>
      <c r="B1000" s="4" t="s">
        <v>1167</v>
      </c>
    </row>
    <row r="1001" spans="1:2">
      <c r="A1001" s="4" t="s">
        <v>1174</v>
      </c>
      <c r="B1001" s="4" t="s">
        <v>1167</v>
      </c>
    </row>
    <row r="1002" spans="1:2">
      <c r="A1002" s="4" t="s">
        <v>1175</v>
      </c>
      <c r="B1002" s="4" t="s">
        <v>1167</v>
      </c>
    </row>
    <row r="1003" spans="1:2">
      <c r="A1003" s="4" t="s">
        <v>1176</v>
      </c>
      <c r="B1003" s="4" t="s">
        <v>1167</v>
      </c>
    </row>
    <row r="1004" spans="1:2">
      <c r="A1004" s="4" t="s">
        <v>1177</v>
      </c>
      <c r="B1004" s="4" t="s">
        <v>1178</v>
      </c>
    </row>
    <row r="1005" spans="1:2">
      <c r="A1005" s="4" t="s">
        <v>1179</v>
      </c>
      <c r="B1005" s="4" t="s">
        <v>1178</v>
      </c>
    </row>
    <row r="1006" spans="1:2">
      <c r="A1006" s="4" t="s">
        <v>1180</v>
      </c>
      <c r="B1006" s="4" t="s">
        <v>1178</v>
      </c>
    </row>
    <row r="1007" spans="1:2">
      <c r="A1007" s="4" t="s">
        <v>1181</v>
      </c>
      <c r="B1007" s="4" t="s">
        <v>1178</v>
      </c>
    </row>
    <row r="1008" spans="1:2">
      <c r="A1008" s="4" t="s">
        <v>1182</v>
      </c>
      <c r="B1008" s="4" t="s">
        <v>1178</v>
      </c>
    </row>
    <row r="1009" spans="1:2">
      <c r="A1009" s="4" t="s">
        <v>1183</v>
      </c>
      <c r="B1009" s="4" t="s">
        <v>1178</v>
      </c>
    </row>
    <row r="1010" spans="1:2">
      <c r="A1010" s="4" t="s">
        <v>1184</v>
      </c>
      <c r="B1010" s="4" t="s">
        <v>1178</v>
      </c>
    </row>
    <row r="1011" spans="1:2">
      <c r="A1011" s="4" t="s">
        <v>1185</v>
      </c>
      <c r="B1011" s="4" t="s">
        <v>1178</v>
      </c>
    </row>
    <row r="1012" spans="1:2">
      <c r="A1012" s="4" t="s">
        <v>1186</v>
      </c>
      <c r="B1012" s="4" t="s">
        <v>1187</v>
      </c>
    </row>
    <row r="1013" spans="1:2">
      <c r="A1013" s="4" t="s">
        <v>1188</v>
      </c>
      <c r="B1013" s="4" t="s">
        <v>1187</v>
      </c>
    </row>
    <row r="1014" spans="1:2">
      <c r="A1014" s="4" t="s">
        <v>1189</v>
      </c>
      <c r="B1014" s="4" t="s">
        <v>1187</v>
      </c>
    </row>
    <row r="1015" spans="1:2">
      <c r="A1015" s="4" t="s">
        <v>1190</v>
      </c>
      <c r="B1015" s="4" t="s">
        <v>1187</v>
      </c>
    </row>
    <row r="1016" spans="1:2">
      <c r="A1016" s="4" t="s">
        <v>1191</v>
      </c>
      <c r="B1016" s="4" t="s">
        <v>1187</v>
      </c>
    </row>
    <row r="1017" spans="1:2">
      <c r="A1017" s="4" t="s">
        <v>1192</v>
      </c>
      <c r="B1017" s="4" t="s">
        <v>1187</v>
      </c>
    </row>
    <row r="1018" spans="1:2">
      <c r="A1018" s="4" t="s">
        <v>1193</v>
      </c>
      <c r="B1018" s="4" t="s">
        <v>1187</v>
      </c>
    </row>
    <row r="1019" spans="1:2">
      <c r="A1019" s="4" t="s">
        <v>1194</v>
      </c>
      <c r="B1019" s="4" t="s">
        <v>1187</v>
      </c>
    </row>
    <row r="1020" spans="1:2">
      <c r="A1020" s="4" t="s">
        <v>1195</v>
      </c>
      <c r="B1020" s="4" t="s">
        <v>1187</v>
      </c>
    </row>
    <row r="1021" spans="1:2">
      <c r="A1021" s="4" t="s">
        <v>1196</v>
      </c>
      <c r="B1021" s="4" t="s">
        <v>1187</v>
      </c>
    </row>
    <row r="1022" spans="1:2">
      <c r="A1022" s="4" t="s">
        <v>1197</v>
      </c>
      <c r="B1022" s="4" t="s">
        <v>1198</v>
      </c>
    </row>
    <row r="1023" spans="1:2">
      <c r="A1023" s="4" t="s">
        <v>1199</v>
      </c>
      <c r="B1023" s="4" t="s">
        <v>1198</v>
      </c>
    </row>
    <row r="1024" spans="1:2">
      <c r="A1024" s="4" t="s">
        <v>1200</v>
      </c>
      <c r="B1024" s="4" t="s">
        <v>1198</v>
      </c>
    </row>
    <row r="1025" spans="1:2">
      <c r="A1025" s="4" t="s">
        <v>1201</v>
      </c>
      <c r="B1025" s="4" t="s">
        <v>1198</v>
      </c>
    </row>
    <row r="1026" spans="1:2">
      <c r="A1026" s="4" t="s">
        <v>1202</v>
      </c>
      <c r="B1026" s="4" t="s">
        <v>1203</v>
      </c>
    </row>
    <row r="1027" spans="1:2">
      <c r="A1027" s="4" t="s">
        <v>1204</v>
      </c>
      <c r="B1027" s="4" t="s">
        <v>1205</v>
      </c>
    </row>
    <row r="1028" spans="1:2">
      <c r="A1028" s="4" t="s">
        <v>1206</v>
      </c>
      <c r="B1028" s="4" t="s">
        <v>1205</v>
      </c>
    </row>
    <row r="1029" spans="1:2">
      <c r="A1029" s="4" t="s">
        <v>1207</v>
      </c>
      <c r="B1029" s="4" t="s">
        <v>1205</v>
      </c>
    </row>
    <row r="1030" spans="1:2">
      <c r="A1030" s="4" t="s">
        <v>1208</v>
      </c>
      <c r="B1030" s="4" t="s">
        <v>1205</v>
      </c>
    </row>
    <row r="1031" spans="1:2">
      <c r="A1031" s="4" t="s">
        <v>1209</v>
      </c>
      <c r="B1031" s="4" t="s">
        <v>1205</v>
      </c>
    </row>
    <row r="1032" spans="1:2">
      <c r="A1032" s="4" t="s">
        <v>1210</v>
      </c>
      <c r="B1032" s="4" t="s">
        <v>1205</v>
      </c>
    </row>
    <row r="1033" spans="1:2">
      <c r="A1033" s="4" t="s">
        <v>1211</v>
      </c>
      <c r="B1033" s="4" t="s">
        <v>1205</v>
      </c>
    </row>
    <row r="1034" spans="1:2">
      <c r="A1034" s="4" t="s">
        <v>1212</v>
      </c>
      <c r="B1034" s="4" t="s">
        <v>1205</v>
      </c>
    </row>
    <row r="1035" spans="1:2">
      <c r="A1035" s="4" t="s">
        <v>1213</v>
      </c>
      <c r="B1035" s="4" t="s">
        <v>1214</v>
      </c>
    </row>
    <row r="1036" spans="1:2">
      <c r="A1036" s="4" t="s">
        <v>1215</v>
      </c>
      <c r="B1036" s="4" t="s">
        <v>1214</v>
      </c>
    </row>
    <row r="1037" spans="1:2">
      <c r="A1037" s="4" t="s">
        <v>1216</v>
      </c>
      <c r="B1037" s="4" t="s">
        <v>1214</v>
      </c>
    </row>
    <row r="1038" spans="1:2">
      <c r="A1038" s="4" t="s">
        <v>1217</v>
      </c>
      <c r="B1038" s="4" t="s">
        <v>1214</v>
      </c>
    </row>
    <row r="1039" spans="1:2">
      <c r="A1039" s="4" t="s">
        <v>1218</v>
      </c>
      <c r="B1039" s="4" t="s">
        <v>1214</v>
      </c>
    </row>
    <row r="1040" spans="1:2">
      <c r="A1040" s="4" t="s">
        <v>1219</v>
      </c>
      <c r="B1040" s="4" t="s">
        <v>1214</v>
      </c>
    </row>
    <row r="1041" spans="1:2">
      <c r="A1041" s="4" t="s">
        <v>1220</v>
      </c>
      <c r="B1041" s="4" t="s">
        <v>1214</v>
      </c>
    </row>
    <row r="1042" spans="1:2">
      <c r="A1042" s="4" t="s">
        <v>1221</v>
      </c>
      <c r="B1042" s="4" t="s">
        <v>1214</v>
      </c>
    </row>
    <row r="1043" spans="1:2">
      <c r="A1043" s="4" t="s">
        <v>1222</v>
      </c>
      <c r="B1043" s="4" t="s">
        <v>1223</v>
      </c>
    </row>
    <row r="1044" spans="1:2">
      <c r="A1044" s="4" t="s">
        <v>1224</v>
      </c>
      <c r="B1044" s="4" t="s">
        <v>1223</v>
      </c>
    </row>
    <row r="1045" spans="1:2">
      <c r="A1045" s="4" t="s">
        <v>1225</v>
      </c>
      <c r="B1045" s="4" t="s">
        <v>1223</v>
      </c>
    </row>
    <row r="1046" spans="1:2">
      <c r="A1046" s="4" t="s">
        <v>1226</v>
      </c>
      <c r="B1046" s="4" t="s">
        <v>1223</v>
      </c>
    </row>
    <row r="1047" spans="1:2">
      <c r="A1047" s="4" t="s">
        <v>1227</v>
      </c>
      <c r="B1047" s="4" t="s">
        <v>1228</v>
      </c>
    </row>
    <row r="1048" spans="1:2">
      <c r="A1048" s="4" t="s">
        <v>1229</v>
      </c>
      <c r="B1048" s="4" t="s">
        <v>1228</v>
      </c>
    </row>
    <row r="1049" spans="1:2">
      <c r="A1049" s="4" t="s">
        <v>1230</v>
      </c>
      <c r="B1049" s="4" t="s">
        <v>1228</v>
      </c>
    </row>
    <row r="1050" spans="1:2">
      <c r="A1050" s="4" t="s">
        <v>1231</v>
      </c>
      <c r="B1050" s="4" t="s">
        <v>1228</v>
      </c>
    </row>
    <row r="1051" spans="1:2">
      <c r="A1051" s="4" t="s">
        <v>1232</v>
      </c>
      <c r="B1051" s="4" t="s">
        <v>1233</v>
      </c>
    </row>
    <row r="1052" spans="1:2">
      <c r="A1052" s="4" t="s">
        <v>1234</v>
      </c>
      <c r="B1052" s="4" t="s">
        <v>1233</v>
      </c>
    </row>
    <row r="1053" spans="1:2">
      <c r="A1053" s="4" t="s">
        <v>1235</v>
      </c>
      <c r="B1053" s="4" t="s">
        <v>1233</v>
      </c>
    </row>
    <row r="1054" spans="1:2">
      <c r="A1054" s="4" t="s">
        <v>1236</v>
      </c>
      <c r="B1054" s="4" t="s">
        <v>1233</v>
      </c>
    </row>
    <row r="1055" spans="1:2">
      <c r="A1055" s="4" t="s">
        <v>1237</v>
      </c>
      <c r="B1055" s="4" t="s">
        <v>1233</v>
      </c>
    </row>
    <row r="1056" spans="1:2">
      <c r="A1056" s="4" t="s">
        <v>1238</v>
      </c>
      <c r="B1056" s="4" t="s">
        <v>1233</v>
      </c>
    </row>
    <row r="1057" spans="1:2">
      <c r="A1057" s="4" t="s">
        <v>1239</v>
      </c>
      <c r="B1057" s="4" t="s">
        <v>1233</v>
      </c>
    </row>
    <row r="1058" spans="1:2">
      <c r="A1058" s="4" t="s">
        <v>1240</v>
      </c>
      <c r="B1058" s="4" t="s">
        <v>1233</v>
      </c>
    </row>
    <row r="1059" spans="1:2">
      <c r="A1059" s="4" t="s">
        <v>1241</v>
      </c>
      <c r="B1059" s="4" t="s">
        <v>1233</v>
      </c>
    </row>
    <row r="1060" spans="1:2">
      <c r="A1060" s="4" t="s">
        <v>1242</v>
      </c>
      <c r="B1060" s="4" t="s">
        <v>1233</v>
      </c>
    </row>
    <row r="1061" spans="1:2">
      <c r="A1061" s="4" t="s">
        <v>1243</v>
      </c>
      <c r="B1061" s="4" t="s">
        <v>1233</v>
      </c>
    </row>
    <row r="1062" spans="1:2">
      <c r="A1062" s="4" t="s">
        <v>1244</v>
      </c>
      <c r="B1062" s="4" t="s">
        <v>1233</v>
      </c>
    </row>
    <row r="1063" spans="1:2">
      <c r="A1063" s="4" t="s">
        <v>1245</v>
      </c>
      <c r="B1063" s="4" t="s">
        <v>1233</v>
      </c>
    </row>
    <row r="1064" spans="1:2">
      <c r="A1064" s="4" t="s">
        <v>1246</v>
      </c>
      <c r="B1064" s="4" t="s">
        <v>1233</v>
      </c>
    </row>
    <row r="1065" spans="1:2">
      <c r="A1065" s="4" t="s">
        <v>1247</v>
      </c>
      <c r="B1065" s="4" t="s">
        <v>1233</v>
      </c>
    </row>
    <row r="1066" spans="1:2">
      <c r="A1066" s="4" t="s">
        <v>1248</v>
      </c>
      <c r="B1066" s="4" t="s">
        <v>1233</v>
      </c>
    </row>
    <row r="1067" spans="1:2">
      <c r="A1067" s="4" t="s">
        <v>1249</v>
      </c>
      <c r="B1067" s="4" t="s">
        <v>1250</v>
      </c>
    </row>
    <row r="1068" spans="1:2">
      <c r="A1068" s="4" t="s">
        <v>1251</v>
      </c>
      <c r="B1068" s="4" t="s">
        <v>1250</v>
      </c>
    </row>
    <row r="1069" spans="1:2">
      <c r="A1069" s="4" t="s">
        <v>1252</v>
      </c>
      <c r="B1069" s="4" t="s">
        <v>1250</v>
      </c>
    </row>
    <row r="1070" spans="1:2">
      <c r="A1070" s="4" t="s">
        <v>1253</v>
      </c>
      <c r="B1070" s="4" t="s">
        <v>1250</v>
      </c>
    </row>
    <row r="1071" spans="1:2">
      <c r="A1071" s="4" t="s">
        <v>1254</v>
      </c>
      <c r="B1071" s="4" t="s">
        <v>1250</v>
      </c>
    </row>
    <row r="1072" spans="1:2">
      <c r="A1072" s="4" t="s">
        <v>1255</v>
      </c>
      <c r="B1072" s="4" t="s">
        <v>1250</v>
      </c>
    </row>
    <row r="1073" spans="1:2">
      <c r="A1073" s="4" t="s">
        <v>1256</v>
      </c>
      <c r="B1073" s="4" t="s">
        <v>1250</v>
      </c>
    </row>
    <row r="1074" spans="1:2">
      <c r="A1074" s="4" t="s">
        <v>1257</v>
      </c>
      <c r="B1074" s="4" t="s">
        <v>1250</v>
      </c>
    </row>
    <row r="1075" spans="1:2">
      <c r="A1075" s="4" t="s">
        <v>1258</v>
      </c>
      <c r="B1075" s="4" t="s">
        <v>1250</v>
      </c>
    </row>
    <row r="1076" spans="1:2">
      <c r="A1076" s="4" t="s">
        <v>1259</v>
      </c>
      <c r="B1076" s="4" t="s">
        <v>1250</v>
      </c>
    </row>
    <row r="1077" spans="1:2">
      <c r="A1077" s="4" t="s">
        <v>1260</v>
      </c>
      <c r="B1077" s="4" t="s">
        <v>1261</v>
      </c>
    </row>
    <row r="1078" spans="1:2">
      <c r="A1078" s="4" t="s">
        <v>1262</v>
      </c>
      <c r="B1078" s="4" t="s">
        <v>1261</v>
      </c>
    </row>
    <row r="1079" spans="1:2">
      <c r="A1079" s="4" t="s">
        <v>1263</v>
      </c>
      <c r="B1079" s="4" t="s">
        <v>1261</v>
      </c>
    </row>
    <row r="1080" spans="1:2">
      <c r="A1080" s="4" t="s">
        <v>1264</v>
      </c>
      <c r="B1080" s="4" t="s">
        <v>1261</v>
      </c>
    </row>
    <row r="1081" spans="1:2">
      <c r="A1081" s="4" t="s">
        <v>1265</v>
      </c>
      <c r="B1081" s="4" t="s">
        <v>1261</v>
      </c>
    </row>
    <row r="1082" spans="1:2">
      <c r="A1082" s="4" t="s">
        <v>1266</v>
      </c>
      <c r="B1082" s="4" t="s">
        <v>1261</v>
      </c>
    </row>
    <row r="1083" spans="1:2">
      <c r="A1083" s="4" t="s">
        <v>1267</v>
      </c>
      <c r="B1083" s="4" t="s">
        <v>1261</v>
      </c>
    </row>
    <row r="1084" spans="1:2">
      <c r="A1084" s="4" t="s">
        <v>1268</v>
      </c>
      <c r="B1084" s="4" t="s">
        <v>1261</v>
      </c>
    </row>
    <row r="1085" spans="1:2">
      <c r="A1085" s="4" t="s">
        <v>1269</v>
      </c>
      <c r="B1085" s="4" t="s">
        <v>1261</v>
      </c>
    </row>
    <row r="1086" spans="1:2">
      <c r="A1086" s="4" t="s">
        <v>1270</v>
      </c>
      <c r="B1086" s="4" t="s">
        <v>1261</v>
      </c>
    </row>
    <row r="1087" spans="1:2">
      <c r="A1087" s="4" t="s">
        <v>1271</v>
      </c>
      <c r="B1087" s="4" t="s">
        <v>1272</v>
      </c>
    </row>
    <row r="1088" spans="1:2">
      <c r="A1088" s="4" t="s">
        <v>1273</v>
      </c>
      <c r="B1088" s="4" t="s">
        <v>1272</v>
      </c>
    </row>
    <row r="1089" spans="1:2">
      <c r="A1089" s="4" t="s">
        <v>1274</v>
      </c>
      <c r="B1089" s="4" t="s">
        <v>1272</v>
      </c>
    </row>
    <row r="1090" spans="1:2">
      <c r="A1090" s="4" t="s">
        <v>1275</v>
      </c>
      <c r="B1090" s="4" t="s">
        <v>1272</v>
      </c>
    </row>
    <row r="1091" spans="1:2">
      <c r="A1091" s="4" t="s">
        <v>1276</v>
      </c>
      <c r="B1091" s="4" t="s">
        <v>1272</v>
      </c>
    </row>
    <row r="1092" spans="1:2">
      <c r="A1092" s="4" t="s">
        <v>1277</v>
      </c>
      <c r="B1092" s="4" t="s">
        <v>1272</v>
      </c>
    </row>
    <row r="1093" spans="1:2">
      <c r="A1093" s="4" t="s">
        <v>1278</v>
      </c>
      <c r="B1093" s="4" t="s">
        <v>1272</v>
      </c>
    </row>
    <row r="1094" spans="1:2">
      <c r="A1094" s="4" t="s">
        <v>1279</v>
      </c>
      <c r="B1094" s="4" t="s">
        <v>1272</v>
      </c>
    </row>
    <row r="1095" spans="1:2">
      <c r="A1095" s="4" t="s">
        <v>1280</v>
      </c>
      <c r="B1095" s="4" t="s">
        <v>1272</v>
      </c>
    </row>
    <row r="1096" spans="1:2">
      <c r="A1096" s="4" t="s">
        <v>1281</v>
      </c>
      <c r="B1096" s="4" t="s">
        <v>1272</v>
      </c>
    </row>
    <row r="1097" spans="1:2">
      <c r="A1097" s="4" t="s">
        <v>1282</v>
      </c>
      <c r="B1097" s="4" t="s">
        <v>1272</v>
      </c>
    </row>
    <row r="1098" spans="1:2">
      <c r="A1098" s="4" t="s">
        <v>1283</v>
      </c>
      <c r="B1098" s="4" t="s">
        <v>1272</v>
      </c>
    </row>
    <row r="1099" spans="1:2">
      <c r="A1099" s="4" t="s">
        <v>1284</v>
      </c>
      <c r="B1099" s="4" t="s">
        <v>1272</v>
      </c>
    </row>
    <row r="1100" spans="1:2">
      <c r="A1100" s="4" t="s">
        <v>1285</v>
      </c>
      <c r="B1100" s="4" t="s">
        <v>1272</v>
      </c>
    </row>
    <row r="1101" spans="1:2">
      <c r="A1101" s="4" t="s">
        <v>1286</v>
      </c>
      <c r="B1101" s="4" t="s">
        <v>1272</v>
      </c>
    </row>
    <row r="1102" spans="1:2">
      <c r="A1102" s="4" t="s">
        <v>1287</v>
      </c>
      <c r="B1102" s="4" t="s">
        <v>1272</v>
      </c>
    </row>
    <row r="1103" spans="1:2">
      <c r="A1103" s="4" t="s">
        <v>1288</v>
      </c>
      <c r="B1103" s="4" t="s">
        <v>1272</v>
      </c>
    </row>
    <row r="1104" spans="1:2">
      <c r="A1104" s="4" t="s">
        <v>1289</v>
      </c>
      <c r="B1104" s="4" t="s">
        <v>1272</v>
      </c>
    </row>
    <row r="1105" spans="1:2">
      <c r="A1105" s="4" t="s">
        <v>1290</v>
      </c>
      <c r="B1105" s="4" t="s">
        <v>1272</v>
      </c>
    </row>
    <row r="1106" spans="1:2">
      <c r="A1106" s="4" t="s">
        <v>1291</v>
      </c>
      <c r="B1106" s="4" t="s">
        <v>1272</v>
      </c>
    </row>
    <row r="1107" spans="1:2">
      <c r="A1107" s="4" t="s">
        <v>1292</v>
      </c>
      <c r="B1107" s="4" t="s">
        <v>1272</v>
      </c>
    </row>
    <row r="1108" spans="1:2">
      <c r="A1108" s="4" t="s">
        <v>1293</v>
      </c>
      <c r="B1108" s="4" t="s">
        <v>1272</v>
      </c>
    </row>
    <row r="1109" spans="1:2">
      <c r="A1109" s="4" t="s">
        <v>1294</v>
      </c>
      <c r="B1109" s="4" t="s">
        <v>1272</v>
      </c>
    </row>
    <row r="1110" spans="1:2">
      <c r="A1110" s="4" t="s">
        <v>1295</v>
      </c>
      <c r="B1110" s="4" t="s">
        <v>1272</v>
      </c>
    </row>
    <row r="1111" spans="1:2">
      <c r="A1111" s="4" t="s">
        <v>1296</v>
      </c>
      <c r="B1111" s="4" t="s">
        <v>1272</v>
      </c>
    </row>
    <row r="1112" spans="1:2">
      <c r="A1112" s="4" t="s">
        <v>1297</v>
      </c>
      <c r="B1112" s="4" t="s">
        <v>1272</v>
      </c>
    </row>
    <row r="1113" spans="1:2">
      <c r="A1113" s="4" t="s">
        <v>1298</v>
      </c>
      <c r="B1113" s="4" t="s">
        <v>1272</v>
      </c>
    </row>
    <row r="1114" spans="1:2">
      <c r="A1114" s="4" t="s">
        <v>1299</v>
      </c>
      <c r="B1114" s="4" t="s">
        <v>1272</v>
      </c>
    </row>
    <row r="1115" spans="1:2">
      <c r="A1115" s="4" t="s">
        <v>1300</v>
      </c>
      <c r="B1115" s="4" t="s">
        <v>1272</v>
      </c>
    </row>
    <row r="1116" spans="1:2">
      <c r="A1116" s="4" t="s">
        <v>1301</v>
      </c>
      <c r="B1116" s="4" t="s">
        <v>1272</v>
      </c>
    </row>
    <row r="1117" spans="1:2">
      <c r="A1117" s="4" t="s">
        <v>1302</v>
      </c>
      <c r="B1117" s="4" t="s">
        <v>1303</v>
      </c>
    </row>
    <row r="1118" spans="1:2">
      <c r="A1118" s="4" t="s">
        <v>1304</v>
      </c>
      <c r="B1118" s="4" t="s">
        <v>1303</v>
      </c>
    </row>
    <row r="1119" spans="1:2">
      <c r="A1119" s="4" t="s">
        <v>1305</v>
      </c>
      <c r="B1119" s="4" t="s">
        <v>1303</v>
      </c>
    </row>
    <row r="1120" spans="1:2">
      <c r="A1120" s="4" t="s">
        <v>1306</v>
      </c>
      <c r="B1120" s="4" t="s">
        <v>1303</v>
      </c>
    </row>
    <row r="1121" spans="1:2">
      <c r="A1121" s="4" t="s">
        <v>1307</v>
      </c>
      <c r="B1121" s="4" t="s">
        <v>1303</v>
      </c>
    </row>
    <row r="1122" spans="1:2">
      <c r="A1122" s="4" t="s">
        <v>1308</v>
      </c>
      <c r="B1122" s="4" t="s">
        <v>1303</v>
      </c>
    </row>
    <row r="1123" spans="1:2">
      <c r="A1123" s="4" t="s">
        <v>1309</v>
      </c>
      <c r="B1123" s="4" t="s">
        <v>1303</v>
      </c>
    </row>
    <row r="1124" spans="1:2">
      <c r="A1124" s="4" t="s">
        <v>1310</v>
      </c>
      <c r="B1124" s="4" t="s">
        <v>1303</v>
      </c>
    </row>
    <row r="1125" spans="1:2">
      <c r="A1125" s="4" t="s">
        <v>1311</v>
      </c>
      <c r="B1125" s="4" t="s">
        <v>1303</v>
      </c>
    </row>
    <row r="1126" spans="1:2">
      <c r="A1126" s="4" t="s">
        <v>1312</v>
      </c>
      <c r="B1126" s="4" t="s">
        <v>1303</v>
      </c>
    </row>
    <row r="1127" spans="1:2">
      <c r="A1127" s="4" t="s">
        <v>1313</v>
      </c>
      <c r="B1127" s="4" t="s">
        <v>1314</v>
      </c>
    </row>
    <row r="1128" spans="1:2">
      <c r="A1128" s="4" t="s">
        <v>1315</v>
      </c>
      <c r="B1128" s="4" t="s">
        <v>1314</v>
      </c>
    </row>
    <row r="1129" spans="1:2">
      <c r="A1129" s="4" t="s">
        <v>1316</v>
      </c>
      <c r="B1129" s="4" t="s">
        <v>1314</v>
      </c>
    </row>
    <row r="1130" spans="1:2">
      <c r="A1130" s="4" t="s">
        <v>1317</v>
      </c>
      <c r="B1130" s="4" t="s">
        <v>1314</v>
      </c>
    </row>
    <row r="1131" spans="1:2">
      <c r="A1131" s="4" t="s">
        <v>1318</v>
      </c>
      <c r="B1131" s="4" t="s">
        <v>1319</v>
      </c>
    </row>
    <row r="1132" spans="1:2">
      <c r="A1132" s="4" t="s">
        <v>1320</v>
      </c>
      <c r="B1132" s="4" t="s">
        <v>1319</v>
      </c>
    </row>
    <row r="1133" spans="1:2">
      <c r="A1133" s="4" t="s">
        <v>1321</v>
      </c>
      <c r="B1133" s="4" t="s">
        <v>1319</v>
      </c>
    </row>
    <row r="1134" spans="1:2">
      <c r="A1134" s="4" t="s">
        <v>1322</v>
      </c>
      <c r="B1134" s="4" t="s">
        <v>1319</v>
      </c>
    </row>
    <row r="1135" spans="1:2">
      <c r="A1135" s="4" t="s">
        <v>1323</v>
      </c>
      <c r="B1135" s="4" t="s">
        <v>1319</v>
      </c>
    </row>
    <row r="1136" spans="1:2">
      <c r="A1136" s="4" t="s">
        <v>1324</v>
      </c>
      <c r="B1136" s="4" t="s">
        <v>1319</v>
      </c>
    </row>
    <row r="1137" spans="1:2">
      <c r="A1137" s="4" t="s">
        <v>1325</v>
      </c>
      <c r="B1137" s="4" t="s">
        <v>1319</v>
      </c>
    </row>
    <row r="1138" spans="1:2">
      <c r="A1138" s="4" t="s">
        <v>1326</v>
      </c>
      <c r="B1138" s="4" t="s">
        <v>1319</v>
      </c>
    </row>
    <row r="1139" spans="1:2">
      <c r="A1139" s="4" t="s">
        <v>1327</v>
      </c>
      <c r="B1139" s="4" t="s">
        <v>1319</v>
      </c>
    </row>
    <row r="1140" spans="1:2">
      <c r="A1140" s="4" t="s">
        <v>1328</v>
      </c>
      <c r="B1140" s="4" t="s">
        <v>1319</v>
      </c>
    </row>
    <row r="1141" spans="1:2">
      <c r="A1141" s="4" t="s">
        <v>1329</v>
      </c>
      <c r="B1141" s="4" t="s">
        <v>1330</v>
      </c>
    </row>
    <row r="1142" spans="1:2">
      <c r="A1142" s="4" t="s">
        <v>1331</v>
      </c>
      <c r="B1142" s="4" t="s">
        <v>1330</v>
      </c>
    </row>
    <row r="1143" spans="1:2">
      <c r="A1143" s="4" t="s">
        <v>1332</v>
      </c>
      <c r="B1143" s="4" t="s">
        <v>1330</v>
      </c>
    </row>
    <row r="1144" spans="1:2">
      <c r="A1144" s="4" t="s">
        <v>1333</v>
      </c>
      <c r="B1144" s="4" t="s">
        <v>1330</v>
      </c>
    </row>
    <row r="1145" spans="1:2">
      <c r="A1145" s="4" t="s">
        <v>1334</v>
      </c>
      <c r="B1145" s="4" t="s">
        <v>1330</v>
      </c>
    </row>
    <row r="1146" spans="1:2">
      <c r="A1146" s="4" t="s">
        <v>1335</v>
      </c>
      <c r="B1146" s="4" t="s">
        <v>1330</v>
      </c>
    </row>
    <row r="1147" spans="1:2">
      <c r="A1147" s="4" t="s">
        <v>1336</v>
      </c>
      <c r="B1147" s="4" t="s">
        <v>1330</v>
      </c>
    </row>
    <row r="1148" spans="1:2">
      <c r="A1148" s="4" t="s">
        <v>1337</v>
      </c>
      <c r="B1148" s="4" t="s">
        <v>1330</v>
      </c>
    </row>
    <row r="1149" spans="1:2">
      <c r="A1149" s="4" t="s">
        <v>1338</v>
      </c>
      <c r="B1149" s="4" t="s">
        <v>1330</v>
      </c>
    </row>
    <row r="1150" spans="1:2">
      <c r="A1150" s="4" t="s">
        <v>1339</v>
      </c>
      <c r="B1150" s="4" t="s">
        <v>1330</v>
      </c>
    </row>
    <row r="1151" spans="1:2">
      <c r="A1151" s="4" t="s">
        <v>1340</v>
      </c>
      <c r="B1151" s="4" t="s">
        <v>1330</v>
      </c>
    </row>
    <row r="1152" spans="1:2">
      <c r="A1152" s="4" t="s">
        <v>1341</v>
      </c>
      <c r="B1152" s="4" t="s">
        <v>1330</v>
      </c>
    </row>
    <row r="1153" spans="1:2">
      <c r="A1153" s="4" t="s">
        <v>1342</v>
      </c>
      <c r="B1153" s="4" t="s">
        <v>1343</v>
      </c>
    </row>
    <row r="1154" spans="1:2">
      <c r="A1154" s="4" t="s">
        <v>1344</v>
      </c>
      <c r="B1154" s="4" t="s">
        <v>1343</v>
      </c>
    </row>
    <row r="1155" spans="1:2">
      <c r="A1155" s="4" t="s">
        <v>1345</v>
      </c>
      <c r="B1155" s="4" t="s">
        <v>1343</v>
      </c>
    </row>
    <row r="1156" spans="1:2">
      <c r="A1156" s="4" t="s">
        <v>1346</v>
      </c>
      <c r="B1156" s="4" t="s">
        <v>1343</v>
      </c>
    </row>
    <row r="1157" spans="1:2">
      <c r="A1157" s="4" t="s">
        <v>1347</v>
      </c>
      <c r="B1157" s="4" t="s">
        <v>1343</v>
      </c>
    </row>
    <row r="1158" spans="1:2">
      <c r="A1158" s="4" t="s">
        <v>1348</v>
      </c>
      <c r="B1158" s="4" t="s">
        <v>1343</v>
      </c>
    </row>
    <row r="1159" spans="1:2">
      <c r="A1159" s="4" t="s">
        <v>1349</v>
      </c>
      <c r="B1159" s="4" t="s">
        <v>1343</v>
      </c>
    </row>
    <row r="1160" spans="1:2">
      <c r="A1160" s="4" t="s">
        <v>1350</v>
      </c>
      <c r="B1160" s="4" t="s">
        <v>1343</v>
      </c>
    </row>
    <row r="1161" spans="1:2">
      <c r="A1161" s="4" t="s">
        <v>1351</v>
      </c>
      <c r="B1161" s="4" t="s">
        <v>1352</v>
      </c>
    </row>
    <row r="1162" spans="1:2">
      <c r="A1162" s="4" t="s">
        <v>1353</v>
      </c>
      <c r="B1162" s="4" t="s">
        <v>1352</v>
      </c>
    </row>
    <row r="1163" spans="1:2">
      <c r="A1163" s="4" t="s">
        <v>1354</v>
      </c>
      <c r="B1163" s="4" t="s">
        <v>1352</v>
      </c>
    </row>
    <row r="1164" spans="1:2">
      <c r="A1164" s="4" t="s">
        <v>1355</v>
      </c>
      <c r="B1164" s="4" t="s">
        <v>1352</v>
      </c>
    </row>
    <row r="1165" spans="1:2">
      <c r="A1165" s="4" t="s">
        <v>1356</v>
      </c>
      <c r="B1165" s="4" t="s">
        <v>1352</v>
      </c>
    </row>
    <row r="1166" spans="1:2">
      <c r="A1166" s="4" t="s">
        <v>1357</v>
      </c>
      <c r="B1166" s="4" t="s">
        <v>1352</v>
      </c>
    </row>
    <row r="1167" spans="1:2">
      <c r="A1167" s="4" t="s">
        <v>1358</v>
      </c>
      <c r="B1167" s="4" t="s">
        <v>1352</v>
      </c>
    </row>
    <row r="1168" spans="1:2">
      <c r="A1168" s="4" t="s">
        <v>1359</v>
      </c>
      <c r="B1168" s="4" t="s">
        <v>1352</v>
      </c>
    </row>
    <row r="1169" spans="1:2">
      <c r="A1169" s="4" t="s">
        <v>1360</v>
      </c>
      <c r="B1169" s="4" t="s">
        <v>1361</v>
      </c>
    </row>
    <row r="1170" spans="1:2">
      <c r="A1170" s="4" t="s">
        <v>1362</v>
      </c>
      <c r="B1170" s="4" t="s">
        <v>1361</v>
      </c>
    </row>
    <row r="1171" spans="1:2">
      <c r="A1171" s="4" t="s">
        <v>1363</v>
      </c>
      <c r="B1171" s="4" t="s">
        <v>1361</v>
      </c>
    </row>
    <row r="1172" spans="1:2">
      <c r="A1172" s="4" t="s">
        <v>1364</v>
      </c>
      <c r="B1172" s="4" t="s">
        <v>1361</v>
      </c>
    </row>
    <row r="1173" spans="1:2">
      <c r="A1173" s="4" t="s">
        <v>1365</v>
      </c>
      <c r="B1173" s="4" t="s">
        <v>1361</v>
      </c>
    </row>
    <row r="1174" spans="1:2">
      <c r="A1174" s="4" t="s">
        <v>1366</v>
      </c>
      <c r="B1174" s="4" t="s">
        <v>1361</v>
      </c>
    </row>
    <row r="1175" spans="1:2">
      <c r="A1175" s="4" t="s">
        <v>1367</v>
      </c>
      <c r="B1175" s="4" t="s">
        <v>1361</v>
      </c>
    </row>
    <row r="1176" spans="1:2">
      <c r="A1176" s="4" t="s">
        <v>1368</v>
      </c>
      <c r="B1176" s="4" t="s">
        <v>1361</v>
      </c>
    </row>
    <row r="1177" spans="1:2">
      <c r="A1177" s="4" t="s">
        <v>1369</v>
      </c>
      <c r="B1177" s="4" t="s">
        <v>1361</v>
      </c>
    </row>
    <row r="1178" spans="1:2">
      <c r="A1178" s="4" t="s">
        <v>1370</v>
      </c>
      <c r="B1178" s="4" t="s">
        <v>1371</v>
      </c>
    </row>
    <row r="1179" spans="1:2">
      <c r="A1179" s="4" t="s">
        <v>1372</v>
      </c>
      <c r="B1179" s="4" t="s">
        <v>1371</v>
      </c>
    </row>
    <row r="1180" spans="1:2">
      <c r="A1180" s="4" t="s">
        <v>1373</v>
      </c>
      <c r="B1180" s="4" t="s">
        <v>1371</v>
      </c>
    </row>
    <row r="1181" spans="1:2">
      <c r="A1181" s="4" t="s">
        <v>1374</v>
      </c>
      <c r="B1181" s="4" t="s">
        <v>1371</v>
      </c>
    </row>
    <row r="1182" spans="1:2">
      <c r="A1182" s="4" t="s">
        <v>1375</v>
      </c>
      <c r="B1182" s="4" t="s">
        <v>1376</v>
      </c>
    </row>
    <row r="1183" spans="1:2">
      <c r="A1183" s="4" t="s">
        <v>1377</v>
      </c>
      <c r="B1183" s="4" t="s">
        <v>1376</v>
      </c>
    </row>
    <row r="1184" spans="1:2">
      <c r="A1184" s="4" t="s">
        <v>1378</v>
      </c>
      <c r="B1184" s="4" t="s">
        <v>1376</v>
      </c>
    </row>
    <row r="1185" spans="1:2">
      <c r="A1185" s="4" t="s">
        <v>1379</v>
      </c>
      <c r="B1185" s="4" t="s">
        <v>1376</v>
      </c>
    </row>
    <row r="1186" spans="1:2">
      <c r="A1186" s="4" t="s">
        <v>1380</v>
      </c>
      <c r="B1186" s="4" t="s">
        <v>1376</v>
      </c>
    </row>
    <row r="1187" spans="1:2">
      <c r="A1187" s="4" t="s">
        <v>1381</v>
      </c>
      <c r="B1187" s="4" t="s">
        <v>1376</v>
      </c>
    </row>
    <row r="1188" spans="1:2">
      <c r="A1188" s="4" t="s">
        <v>1382</v>
      </c>
      <c r="B1188" s="4" t="s">
        <v>1376</v>
      </c>
    </row>
    <row r="1189" spans="1:2">
      <c r="A1189" s="4" t="s">
        <v>1383</v>
      </c>
      <c r="B1189" s="4" t="s">
        <v>1376</v>
      </c>
    </row>
    <row r="1190" spans="1:2">
      <c r="A1190" s="4" t="s">
        <v>1384</v>
      </c>
      <c r="B1190" s="4" t="s">
        <v>1376</v>
      </c>
    </row>
    <row r="1191" spans="1:2">
      <c r="A1191" s="4" t="s">
        <v>1385</v>
      </c>
      <c r="B1191" s="4" t="s">
        <v>1376</v>
      </c>
    </row>
    <row r="1192" spans="1:2">
      <c r="A1192" s="4" t="s">
        <v>1386</v>
      </c>
      <c r="B1192" s="4" t="s">
        <v>1376</v>
      </c>
    </row>
    <row r="1193" spans="1:2">
      <c r="A1193" s="4" t="s">
        <v>1387</v>
      </c>
      <c r="B1193" s="4" t="s">
        <v>1376</v>
      </c>
    </row>
    <row r="1194" spans="1:2">
      <c r="A1194" s="4" t="s">
        <v>1388</v>
      </c>
      <c r="B1194" s="4" t="s">
        <v>1376</v>
      </c>
    </row>
    <row r="1195" spans="1:2">
      <c r="A1195" s="4" t="s">
        <v>1389</v>
      </c>
      <c r="B1195" s="4" t="s">
        <v>1376</v>
      </c>
    </row>
    <row r="1196" spans="1:2">
      <c r="A1196" s="4" t="s">
        <v>1390</v>
      </c>
      <c r="B1196" s="4" t="s">
        <v>1391</v>
      </c>
    </row>
    <row r="1197" spans="1:2">
      <c r="A1197" s="4" t="s">
        <v>1392</v>
      </c>
      <c r="B1197" s="4" t="s">
        <v>1391</v>
      </c>
    </row>
    <row r="1198" spans="1:2">
      <c r="A1198" s="4" t="s">
        <v>1393</v>
      </c>
      <c r="B1198" s="4" t="s">
        <v>1391</v>
      </c>
    </row>
    <row r="1199" spans="1:2">
      <c r="A1199" s="4" t="s">
        <v>1394</v>
      </c>
      <c r="B1199" s="4" t="s">
        <v>1391</v>
      </c>
    </row>
    <row r="1200" spans="1:2">
      <c r="A1200" s="4" t="s">
        <v>190</v>
      </c>
      <c r="B1200" s="4" t="s">
        <v>1395</v>
      </c>
    </row>
    <row r="1201" spans="1:2">
      <c r="A1201" s="4" t="s">
        <v>192</v>
      </c>
      <c r="B1201" s="4" t="s">
        <v>1395</v>
      </c>
    </row>
    <row r="1202" spans="1:2">
      <c r="A1202" s="4" t="s">
        <v>193</v>
      </c>
      <c r="B1202" s="4" t="s">
        <v>1395</v>
      </c>
    </row>
    <row r="1203" spans="1:2">
      <c r="A1203" s="4" t="s">
        <v>194</v>
      </c>
      <c r="B1203" s="4" t="s">
        <v>1395</v>
      </c>
    </row>
    <row r="1204" spans="1:2">
      <c r="A1204" s="4" t="s">
        <v>195</v>
      </c>
      <c r="B1204" s="4" t="s">
        <v>1395</v>
      </c>
    </row>
    <row r="1205" spans="1:2">
      <c r="A1205" s="4" t="s">
        <v>196</v>
      </c>
      <c r="B1205" s="4" t="s">
        <v>1395</v>
      </c>
    </row>
    <row r="1206" spans="1:2">
      <c r="A1206" s="4" t="s">
        <v>197</v>
      </c>
      <c r="B1206" s="4" t="s">
        <v>1395</v>
      </c>
    </row>
    <row r="1207" spans="1:2">
      <c r="A1207" s="4" t="s">
        <v>198</v>
      </c>
      <c r="B1207" s="4" t="s">
        <v>1395</v>
      </c>
    </row>
    <row r="1208" spans="1:2">
      <c r="A1208" s="4" t="s">
        <v>199</v>
      </c>
      <c r="B1208" s="4" t="s">
        <v>1395</v>
      </c>
    </row>
    <row r="1209" spans="1:2">
      <c r="A1209" s="4" t="s">
        <v>200</v>
      </c>
      <c r="B1209" s="4" t="s">
        <v>1395</v>
      </c>
    </row>
    <row r="1210" spans="1:2">
      <c r="A1210" s="4" t="s">
        <v>201</v>
      </c>
      <c r="B1210" s="4" t="s">
        <v>1395</v>
      </c>
    </row>
    <row r="1211" spans="1:2">
      <c r="A1211" s="4" t="s">
        <v>202</v>
      </c>
      <c r="B1211" s="4" t="s">
        <v>1395</v>
      </c>
    </row>
    <row r="1212" spans="1:2">
      <c r="A1212" s="4" t="s">
        <v>203</v>
      </c>
      <c r="B1212" s="4" t="s">
        <v>1395</v>
      </c>
    </row>
    <row r="1213" spans="1:2">
      <c r="A1213" s="4" t="s">
        <v>204</v>
      </c>
      <c r="B1213" s="4" t="s">
        <v>1395</v>
      </c>
    </row>
    <row r="1214" spans="1:2">
      <c r="A1214" s="4" t="s">
        <v>205</v>
      </c>
      <c r="B1214" s="4" t="s">
        <v>1395</v>
      </c>
    </row>
    <row r="1215" spans="1:2">
      <c r="A1215" s="4" t="s">
        <v>206</v>
      </c>
      <c r="B1215" s="4" t="s">
        <v>1395</v>
      </c>
    </row>
    <row r="1216" spans="1:2">
      <c r="A1216" s="4" t="s">
        <v>207</v>
      </c>
      <c r="B1216" s="4" t="s">
        <v>1395</v>
      </c>
    </row>
    <row r="1217" spans="1:2">
      <c r="A1217" s="4" t="s">
        <v>208</v>
      </c>
      <c r="B1217" s="4" t="s">
        <v>1395</v>
      </c>
    </row>
    <row r="1218" spans="1:2">
      <c r="A1218" s="4" t="s">
        <v>209</v>
      </c>
      <c r="B1218" s="4" t="s">
        <v>1395</v>
      </c>
    </row>
    <row r="1219" spans="1:2">
      <c r="A1219" s="4" t="s">
        <v>210</v>
      </c>
      <c r="B1219" s="4" t="s">
        <v>1395</v>
      </c>
    </row>
    <row r="1220" spans="1:2">
      <c r="A1220" s="4" t="s">
        <v>211</v>
      </c>
      <c r="B1220" s="4" t="s">
        <v>1395</v>
      </c>
    </row>
    <row r="1221" spans="1:2">
      <c r="A1221" s="4" t="s">
        <v>212</v>
      </c>
      <c r="B1221" s="4" t="s">
        <v>1395</v>
      </c>
    </row>
    <row r="1222" spans="1:2">
      <c r="A1222" s="4" t="s">
        <v>213</v>
      </c>
      <c r="B1222" s="4" t="s">
        <v>1395</v>
      </c>
    </row>
    <row r="1223" spans="1:2">
      <c r="A1223" s="4" t="s">
        <v>214</v>
      </c>
      <c r="B1223" s="4" t="s">
        <v>1395</v>
      </c>
    </row>
    <row r="1224" spans="1:2">
      <c r="A1224" s="4" t="s">
        <v>215</v>
      </c>
      <c r="B1224" s="4" t="s">
        <v>1395</v>
      </c>
    </row>
    <row r="1225" spans="1:2">
      <c r="A1225" s="4" t="s">
        <v>191</v>
      </c>
      <c r="B1225" s="4" t="s">
        <v>1395</v>
      </c>
    </row>
    <row r="1226" spans="1:2">
      <c r="A1226" s="4" t="s">
        <v>216</v>
      </c>
      <c r="B1226" s="4" t="s">
        <v>1395</v>
      </c>
    </row>
    <row r="1227" spans="1:2">
      <c r="A1227" s="4" t="s">
        <v>217</v>
      </c>
      <c r="B1227" s="4" t="s">
        <v>1395</v>
      </c>
    </row>
    <row r="1228" spans="1:2">
      <c r="A1228" s="4" t="s">
        <v>218</v>
      </c>
      <c r="B1228" s="4" t="s">
        <v>1395</v>
      </c>
    </row>
    <row r="1229" spans="1:2">
      <c r="A1229" s="4" t="s">
        <v>219</v>
      </c>
      <c r="B1229" s="4" t="s">
        <v>1395</v>
      </c>
    </row>
    <row r="1230" spans="1:2">
      <c r="A1230" s="4" t="s">
        <v>220</v>
      </c>
      <c r="B1230" s="4" t="s">
        <v>1395</v>
      </c>
    </row>
    <row r="1231" spans="1:2">
      <c r="A1231" s="4" t="s">
        <v>221</v>
      </c>
      <c r="B1231" s="4" t="s">
        <v>1395</v>
      </c>
    </row>
    <row r="1232" spans="1:2">
      <c r="A1232" s="4" t="s">
        <v>222</v>
      </c>
      <c r="B1232" s="4" t="s">
        <v>1395</v>
      </c>
    </row>
    <row r="1233" spans="1:2">
      <c r="A1233" s="4" t="s">
        <v>223</v>
      </c>
      <c r="B1233" s="4" t="s">
        <v>1395</v>
      </c>
    </row>
    <row r="1234" spans="1:2">
      <c r="A1234" s="4" t="s">
        <v>224</v>
      </c>
      <c r="B1234" s="4" t="s">
        <v>1395</v>
      </c>
    </row>
    <row r="1235" spans="1:2">
      <c r="A1235" s="4" t="s">
        <v>225</v>
      </c>
      <c r="B1235" s="4" t="s">
        <v>1395</v>
      </c>
    </row>
    <row r="1236" spans="1:2">
      <c r="A1236" s="4" t="s">
        <v>226</v>
      </c>
      <c r="B1236" s="4" t="s">
        <v>1395</v>
      </c>
    </row>
    <row r="1237" spans="1:2">
      <c r="A1237" s="4" t="s">
        <v>227</v>
      </c>
      <c r="B1237" s="4" t="s">
        <v>1395</v>
      </c>
    </row>
    <row r="1238" spans="1:2">
      <c r="A1238" s="4" t="s">
        <v>228</v>
      </c>
      <c r="B1238" s="4" t="s">
        <v>1395</v>
      </c>
    </row>
    <row r="1239" spans="1:2">
      <c r="A1239" s="4" t="s">
        <v>229</v>
      </c>
      <c r="B1239" s="4" t="s">
        <v>1395</v>
      </c>
    </row>
    <row r="1240" spans="1:2">
      <c r="A1240" s="4" t="s">
        <v>230</v>
      </c>
      <c r="B1240" s="4" t="s">
        <v>1395</v>
      </c>
    </row>
    <row r="1241" spans="1:2">
      <c r="A1241" s="4" t="s">
        <v>231</v>
      </c>
      <c r="B1241" s="4" t="s">
        <v>1395</v>
      </c>
    </row>
    <row r="1242" spans="1:2">
      <c r="A1242" s="4" t="s">
        <v>232</v>
      </c>
      <c r="B1242" s="4" t="s">
        <v>1395</v>
      </c>
    </row>
    <row r="1243" spans="1:2">
      <c r="A1243" s="4" t="s">
        <v>233</v>
      </c>
      <c r="B1243" s="4" t="s">
        <v>1395</v>
      </c>
    </row>
    <row r="1244" spans="1:2">
      <c r="A1244" s="4" t="s">
        <v>234</v>
      </c>
      <c r="B1244" s="4" t="s">
        <v>1395</v>
      </c>
    </row>
    <row r="1245" spans="1:2">
      <c r="A1245" s="4" t="s">
        <v>235</v>
      </c>
      <c r="B1245" s="4" t="s">
        <v>1395</v>
      </c>
    </row>
    <row r="1246" spans="1:2">
      <c r="A1246" s="4" t="s">
        <v>236</v>
      </c>
      <c r="B1246" s="4" t="s">
        <v>1395</v>
      </c>
    </row>
    <row r="1247" spans="1:2">
      <c r="A1247" s="4" t="s">
        <v>237</v>
      </c>
      <c r="B1247" s="4" t="s">
        <v>1395</v>
      </c>
    </row>
    <row r="1248" spans="1:2">
      <c r="A1248" s="4" t="s">
        <v>238</v>
      </c>
      <c r="B1248" s="4" t="s">
        <v>1395</v>
      </c>
    </row>
    <row r="1249" spans="1:2">
      <c r="A1249" s="4" t="s">
        <v>239</v>
      </c>
      <c r="B1249" s="4" t="s">
        <v>1395</v>
      </c>
    </row>
    <row r="1250" spans="1:2">
      <c r="A1250" s="4" t="s">
        <v>240</v>
      </c>
      <c r="B1250" s="4" t="s">
        <v>1395</v>
      </c>
    </row>
    <row r="1251" spans="1:2">
      <c r="A1251" s="4" t="s">
        <v>241</v>
      </c>
      <c r="B1251" s="4" t="s">
        <v>1395</v>
      </c>
    </row>
    <row r="1252" spans="1:2">
      <c r="A1252" s="4" t="s">
        <v>33</v>
      </c>
      <c r="B1252" s="4" t="s">
        <v>1395</v>
      </c>
    </row>
    <row r="1253" spans="1:2">
      <c r="A1253" s="4" t="s">
        <v>34</v>
      </c>
      <c r="B1253" s="4" t="s">
        <v>1395</v>
      </c>
    </row>
    <row r="1254" spans="1:2">
      <c r="A1254" s="4" t="s">
        <v>35</v>
      </c>
      <c r="B1254" s="4" t="s">
        <v>1395</v>
      </c>
    </row>
    <row r="1255" spans="1:2">
      <c r="A1255" s="4" t="s">
        <v>36</v>
      </c>
      <c r="B1255" s="4" t="s">
        <v>1395</v>
      </c>
    </row>
    <row r="1256" spans="1:2">
      <c r="A1256" s="4" t="s">
        <v>37</v>
      </c>
      <c r="B1256" s="4" t="s">
        <v>1395</v>
      </c>
    </row>
    <row r="1257" spans="1:2">
      <c r="A1257" s="4" t="s">
        <v>38</v>
      </c>
      <c r="B1257" s="4" t="s">
        <v>1395</v>
      </c>
    </row>
    <row r="1258" spans="1:2">
      <c r="A1258" s="4" t="s">
        <v>39</v>
      </c>
      <c r="B1258" s="4" t="s">
        <v>1395</v>
      </c>
    </row>
    <row r="1259" spans="1:2">
      <c r="A1259" s="4" t="s">
        <v>40</v>
      </c>
      <c r="B1259" s="4" t="s">
        <v>1395</v>
      </c>
    </row>
    <row r="1260" spans="1:2">
      <c r="A1260" s="4" t="s">
        <v>1396</v>
      </c>
      <c r="B1260" s="4" t="s">
        <v>1395</v>
      </c>
    </row>
    <row r="1261" spans="1:2">
      <c r="A1261" s="4" t="s">
        <v>1397</v>
      </c>
      <c r="B1261" s="4" t="s">
        <v>1395</v>
      </c>
    </row>
    <row r="1262" spans="1:2">
      <c r="A1262" s="4" t="s">
        <v>1398</v>
      </c>
      <c r="B1262" s="4" t="s">
        <v>1395</v>
      </c>
    </row>
    <row r="1263" spans="1:2">
      <c r="A1263" s="4" t="s">
        <v>1399</v>
      </c>
      <c r="B1263" s="4" t="s">
        <v>1395</v>
      </c>
    </row>
    <row r="1264" spans="1:2">
      <c r="A1264" s="4" t="s">
        <v>1400</v>
      </c>
      <c r="B1264" s="4" t="s">
        <v>1395</v>
      </c>
    </row>
    <row r="1265" spans="1:2">
      <c r="A1265" s="4" t="s">
        <v>1401</v>
      </c>
      <c r="B1265" s="4" t="s">
        <v>1395</v>
      </c>
    </row>
    <row r="1266" spans="1:2">
      <c r="A1266" s="4" t="s">
        <v>1402</v>
      </c>
      <c r="B1266" s="4" t="s">
        <v>1395</v>
      </c>
    </row>
    <row r="1267" spans="1:2">
      <c r="A1267" s="4" t="s">
        <v>1403</v>
      </c>
      <c r="B1267" s="4" t="s">
        <v>1395</v>
      </c>
    </row>
    <row r="1268" spans="1:2">
      <c r="A1268" s="4" t="s">
        <v>1404</v>
      </c>
      <c r="B1268" s="4" t="s">
        <v>1395</v>
      </c>
    </row>
    <row r="1269" spans="1:2">
      <c r="A1269" s="4" t="s">
        <v>1405</v>
      </c>
      <c r="B1269" s="4" t="s">
        <v>1395</v>
      </c>
    </row>
    <row r="1270" spans="1:2">
      <c r="A1270" s="4" t="s">
        <v>1406</v>
      </c>
      <c r="B1270" s="4" t="s">
        <v>1395</v>
      </c>
    </row>
    <row r="1271" spans="1:2">
      <c r="A1271" s="4" t="s">
        <v>1407</v>
      </c>
      <c r="B1271" s="4" t="s">
        <v>1395</v>
      </c>
    </row>
    <row r="1272" spans="1:2">
      <c r="A1272" s="4" t="s">
        <v>1408</v>
      </c>
      <c r="B1272" s="4" t="s">
        <v>1395</v>
      </c>
    </row>
    <row r="1273" spans="1:2">
      <c r="A1273" s="4" t="s">
        <v>1409</v>
      </c>
      <c r="B1273" s="4" t="s">
        <v>1395</v>
      </c>
    </row>
    <row r="1274" spans="1:2">
      <c r="A1274" s="4" t="s">
        <v>1410</v>
      </c>
      <c r="B1274" s="4" t="s">
        <v>1395</v>
      </c>
    </row>
    <row r="1275" spans="1:2">
      <c r="A1275" s="4" t="s">
        <v>1411</v>
      </c>
      <c r="B1275" s="4" t="s">
        <v>1395</v>
      </c>
    </row>
    <row r="1276" spans="1:2">
      <c r="A1276" s="4" t="s">
        <v>1412</v>
      </c>
      <c r="B1276" s="4" t="s">
        <v>1395</v>
      </c>
    </row>
    <row r="1277" spans="1:2">
      <c r="A1277" s="4" t="s">
        <v>1413</v>
      </c>
      <c r="B1277" s="4" t="s">
        <v>1395</v>
      </c>
    </row>
    <row r="1278" spans="1:2">
      <c r="A1278" s="4" t="s">
        <v>1414</v>
      </c>
      <c r="B1278" s="4" t="s">
        <v>1395</v>
      </c>
    </row>
    <row r="1279" spans="1:2">
      <c r="A1279" s="4" t="s">
        <v>1415</v>
      </c>
      <c r="B1279" s="4" t="s">
        <v>1395</v>
      </c>
    </row>
    <row r="1280" spans="1:2">
      <c r="A1280" s="4" t="s">
        <v>1416</v>
      </c>
      <c r="B1280" s="4" t="s">
        <v>1395</v>
      </c>
    </row>
    <row r="1281" spans="1:2">
      <c r="A1281" s="4" t="s">
        <v>1417</v>
      </c>
      <c r="B1281" s="4" t="s">
        <v>1395</v>
      </c>
    </row>
    <row r="1282" spans="1:2">
      <c r="A1282" s="4" t="s">
        <v>1418</v>
      </c>
      <c r="B1282" s="4" t="s">
        <v>1395</v>
      </c>
    </row>
    <row r="1283" spans="1:2">
      <c r="A1283" s="4" t="s">
        <v>1419</v>
      </c>
      <c r="B1283" s="4" t="s">
        <v>1395</v>
      </c>
    </row>
    <row r="1284" spans="1:2">
      <c r="A1284" s="4" t="s">
        <v>1420</v>
      </c>
      <c r="B1284" s="4" t="s">
        <v>1395</v>
      </c>
    </row>
    <row r="1285" spans="1:2">
      <c r="A1285" s="4" t="s">
        <v>1421</v>
      </c>
      <c r="B1285" s="4" t="s">
        <v>1395</v>
      </c>
    </row>
    <row r="1286" spans="1:2">
      <c r="A1286" s="4" t="s">
        <v>1422</v>
      </c>
      <c r="B1286" s="4" t="s">
        <v>1395</v>
      </c>
    </row>
    <row r="1287" spans="1:2">
      <c r="A1287" s="4" t="s">
        <v>1423</v>
      </c>
      <c r="B1287" s="4" t="s">
        <v>1395</v>
      </c>
    </row>
    <row r="1288" spans="1:2">
      <c r="A1288" s="4" t="s">
        <v>1424</v>
      </c>
      <c r="B1288" s="4" t="s">
        <v>1395</v>
      </c>
    </row>
    <row r="1289" spans="1:2">
      <c r="A1289" s="4" t="s">
        <v>1425</v>
      </c>
      <c r="B1289" s="4" t="s">
        <v>1395</v>
      </c>
    </row>
    <row r="1290" spans="1:2">
      <c r="A1290" s="4" t="s">
        <v>1426</v>
      </c>
      <c r="B1290" s="4" t="s">
        <v>1395</v>
      </c>
    </row>
    <row r="1291" spans="1:2">
      <c r="A1291" s="4" t="s">
        <v>1427</v>
      </c>
      <c r="B1291" s="4" t="s">
        <v>1395</v>
      </c>
    </row>
    <row r="1292" spans="1:2">
      <c r="A1292" s="4" t="s">
        <v>1428</v>
      </c>
      <c r="B1292" s="4" t="s">
        <v>1395</v>
      </c>
    </row>
    <row r="1293" spans="1:2">
      <c r="A1293" s="4" t="s">
        <v>1429</v>
      </c>
      <c r="B1293" s="4" t="s">
        <v>1395</v>
      </c>
    </row>
    <row r="1294" spans="1:2">
      <c r="A1294" s="4" t="s">
        <v>1430</v>
      </c>
      <c r="B1294" s="4" t="s">
        <v>1395</v>
      </c>
    </row>
    <row r="1295" spans="1:2">
      <c r="A1295" s="4" t="s">
        <v>1431</v>
      </c>
      <c r="B1295" s="4" t="s">
        <v>1395</v>
      </c>
    </row>
    <row r="1296" spans="1:2">
      <c r="A1296" s="4" t="s">
        <v>1432</v>
      </c>
      <c r="B1296" s="4" t="s">
        <v>1395</v>
      </c>
    </row>
    <row r="1297" spans="1:2">
      <c r="A1297" s="4" t="s">
        <v>1433</v>
      </c>
      <c r="B1297" s="4" t="s">
        <v>1395</v>
      </c>
    </row>
    <row r="1298" spans="1:2">
      <c r="A1298" s="4" t="s">
        <v>1434</v>
      </c>
      <c r="B1298" s="4" t="s">
        <v>1395</v>
      </c>
    </row>
    <row r="1299" spans="1:2">
      <c r="A1299" s="4" t="s">
        <v>1435</v>
      </c>
      <c r="B1299" s="4" t="s">
        <v>1395</v>
      </c>
    </row>
    <row r="1300" spans="1:2">
      <c r="A1300" s="4" t="s">
        <v>1436</v>
      </c>
      <c r="B1300" s="4" t="s">
        <v>1395</v>
      </c>
    </row>
    <row r="1301" spans="1:2">
      <c r="A1301" s="4" t="s">
        <v>1437</v>
      </c>
      <c r="B1301" s="4" t="s">
        <v>1395</v>
      </c>
    </row>
    <row r="1302" spans="1:2">
      <c r="A1302" s="4" t="s">
        <v>1438</v>
      </c>
      <c r="B1302" s="4" t="s">
        <v>1395</v>
      </c>
    </row>
    <row r="1303" spans="1:2">
      <c r="A1303" s="4" t="s">
        <v>1439</v>
      </c>
      <c r="B1303" s="4" t="s">
        <v>1395</v>
      </c>
    </row>
    <row r="1304" spans="1:2">
      <c r="A1304" s="4" t="s">
        <v>1440</v>
      </c>
      <c r="B1304" s="4" t="s">
        <v>1395</v>
      </c>
    </row>
    <row r="1305" spans="1:2">
      <c r="A1305" s="4" t="s">
        <v>1441</v>
      </c>
      <c r="B1305" s="4" t="s">
        <v>1395</v>
      </c>
    </row>
    <row r="1306" spans="1:2">
      <c r="A1306" s="4" t="s">
        <v>1442</v>
      </c>
      <c r="B1306" s="4" t="s">
        <v>1395</v>
      </c>
    </row>
    <row r="1307" spans="1:2">
      <c r="A1307" s="4" t="s">
        <v>1443</v>
      </c>
      <c r="B1307" s="4" t="s">
        <v>1395</v>
      </c>
    </row>
    <row r="1308" spans="1:2">
      <c r="A1308" s="4" t="s">
        <v>1444</v>
      </c>
      <c r="B1308" s="4" t="s">
        <v>1395</v>
      </c>
    </row>
    <row r="1309" spans="1:2">
      <c r="A1309" s="4" t="s">
        <v>1445</v>
      </c>
      <c r="B1309" s="4" t="s">
        <v>1395</v>
      </c>
    </row>
    <row r="1310" spans="1:2">
      <c r="A1310" s="4" t="s">
        <v>1446</v>
      </c>
      <c r="B1310" s="4" t="s">
        <v>1395</v>
      </c>
    </row>
    <row r="1311" spans="1:2">
      <c r="A1311" s="4" t="s">
        <v>1447</v>
      </c>
      <c r="B1311" s="4" t="s">
        <v>1395</v>
      </c>
    </row>
    <row r="1312" spans="1:2">
      <c r="A1312" s="4" t="s">
        <v>1448</v>
      </c>
      <c r="B1312" s="4" t="s">
        <v>1395</v>
      </c>
    </row>
    <row r="1313" spans="1:2">
      <c r="A1313" s="4" t="s">
        <v>1449</v>
      </c>
      <c r="B1313" s="4" t="s">
        <v>1395</v>
      </c>
    </row>
    <row r="1314" spans="1:2">
      <c r="A1314" s="4" t="s">
        <v>1450</v>
      </c>
      <c r="B1314" s="4" t="s">
        <v>1395</v>
      </c>
    </row>
    <row r="1315" spans="1:2">
      <c r="A1315" s="4" t="s">
        <v>1451</v>
      </c>
      <c r="B1315" s="4" t="s">
        <v>1395</v>
      </c>
    </row>
    <row r="1316" spans="1:2">
      <c r="A1316" s="4" t="s">
        <v>1452</v>
      </c>
      <c r="B1316" s="4" t="s">
        <v>1395</v>
      </c>
    </row>
    <row r="1317" spans="1:2">
      <c r="A1317" s="4" t="s">
        <v>1453</v>
      </c>
      <c r="B1317" s="4" t="s">
        <v>1395</v>
      </c>
    </row>
    <row r="1318" spans="1:2">
      <c r="A1318" s="4" t="s">
        <v>1454</v>
      </c>
      <c r="B1318" s="4" t="s">
        <v>1395</v>
      </c>
    </row>
    <row r="1319" spans="1:2">
      <c r="A1319" s="4" t="s">
        <v>1455</v>
      </c>
      <c r="B1319" s="4" t="s">
        <v>1395</v>
      </c>
    </row>
    <row r="1320" spans="1:2">
      <c r="A1320" s="4" t="s">
        <v>1456</v>
      </c>
      <c r="B1320" s="4" t="s">
        <v>1457</v>
      </c>
    </row>
    <row r="1321" spans="1:2">
      <c r="A1321" s="4" t="s">
        <v>1458</v>
      </c>
      <c r="B1321" s="4" t="s">
        <v>1457</v>
      </c>
    </row>
    <row r="1322" spans="1:2">
      <c r="A1322" s="4" t="s">
        <v>1459</v>
      </c>
      <c r="B1322" s="4" t="s">
        <v>1457</v>
      </c>
    </row>
    <row r="1323" spans="1:2">
      <c r="A1323" s="4" t="s">
        <v>1460</v>
      </c>
      <c r="B1323" s="4" t="s">
        <v>1457</v>
      </c>
    </row>
    <row r="1324" spans="1:2">
      <c r="A1324" s="4" t="s">
        <v>1461</v>
      </c>
      <c r="B1324" s="4" t="s">
        <v>1457</v>
      </c>
    </row>
    <row r="1325" spans="1:2">
      <c r="A1325" s="4" t="s">
        <v>1462</v>
      </c>
      <c r="B1325" s="4" t="s">
        <v>1457</v>
      </c>
    </row>
    <row r="1326" spans="1:2">
      <c r="A1326" s="4" t="s">
        <v>1463</v>
      </c>
      <c r="B1326" s="4" t="s">
        <v>1457</v>
      </c>
    </row>
    <row r="1327" spans="1:2">
      <c r="A1327" s="4" t="s">
        <v>1464</v>
      </c>
      <c r="B1327" s="4" t="s">
        <v>1457</v>
      </c>
    </row>
    <row r="1328" spans="1:2">
      <c r="A1328" s="4" t="s">
        <v>1465</v>
      </c>
      <c r="B1328" s="4" t="s">
        <v>1457</v>
      </c>
    </row>
    <row r="1329" spans="1:2">
      <c r="A1329" s="4" t="s">
        <v>1466</v>
      </c>
      <c r="B1329" s="4" t="s">
        <v>1457</v>
      </c>
    </row>
    <row r="1330" spans="1:2">
      <c r="A1330" s="4" t="s">
        <v>1467</v>
      </c>
      <c r="B1330" s="4" t="s">
        <v>1457</v>
      </c>
    </row>
    <row r="1331" spans="1:2">
      <c r="A1331" s="4" t="s">
        <v>1468</v>
      </c>
      <c r="B1331" s="4" t="s">
        <v>1457</v>
      </c>
    </row>
    <row r="1332" spans="1:2">
      <c r="A1332" s="4" t="s">
        <v>1469</v>
      </c>
      <c r="B1332" s="4" t="s">
        <v>1457</v>
      </c>
    </row>
    <row r="1333" spans="1:2">
      <c r="A1333" s="4" t="s">
        <v>1470</v>
      </c>
      <c r="B1333" s="4" t="s">
        <v>1457</v>
      </c>
    </row>
    <row r="1334" spans="1:2">
      <c r="A1334" s="4" t="s">
        <v>1471</v>
      </c>
      <c r="B1334" s="4" t="s">
        <v>1457</v>
      </c>
    </row>
    <row r="1335" spans="1:2">
      <c r="A1335" s="4" t="s">
        <v>1472</v>
      </c>
      <c r="B1335" s="4" t="s">
        <v>1457</v>
      </c>
    </row>
    <row r="1336" spans="1:2">
      <c r="A1336" s="4" t="s">
        <v>1473</v>
      </c>
      <c r="B1336" s="4" t="s">
        <v>1474</v>
      </c>
    </row>
    <row r="1337" spans="1:2">
      <c r="A1337" s="4" t="s">
        <v>1475</v>
      </c>
      <c r="B1337" s="4" t="s">
        <v>1474</v>
      </c>
    </row>
    <row r="1338" spans="1:2">
      <c r="A1338" s="4" t="s">
        <v>1476</v>
      </c>
      <c r="B1338" s="4" t="s">
        <v>1474</v>
      </c>
    </row>
    <row r="1339" spans="1:2">
      <c r="A1339" s="4" t="s">
        <v>1477</v>
      </c>
      <c r="B1339" s="4" t="s">
        <v>1474</v>
      </c>
    </row>
    <row r="1340" spans="1:2">
      <c r="A1340" s="4" t="s">
        <v>1478</v>
      </c>
      <c r="B1340" s="4" t="s">
        <v>1474</v>
      </c>
    </row>
    <row r="1341" spans="1:2">
      <c r="A1341" s="4" t="s">
        <v>1479</v>
      </c>
      <c r="B1341" s="4" t="s">
        <v>1474</v>
      </c>
    </row>
    <row r="1342" spans="1:2">
      <c r="A1342" s="4" t="s">
        <v>1480</v>
      </c>
      <c r="B1342" s="4" t="s">
        <v>1474</v>
      </c>
    </row>
    <row r="1343" spans="1:2">
      <c r="A1343" s="4" t="s">
        <v>1481</v>
      </c>
      <c r="B1343" s="4" t="s">
        <v>1474</v>
      </c>
    </row>
    <row r="1344" spans="1:2">
      <c r="A1344" s="4" t="s">
        <v>1482</v>
      </c>
      <c r="B1344" s="4" t="s">
        <v>1474</v>
      </c>
    </row>
    <row r="1345" spans="1:2">
      <c r="A1345" s="4" t="s">
        <v>1483</v>
      </c>
      <c r="B1345" s="4" t="s">
        <v>1474</v>
      </c>
    </row>
    <row r="1346" spans="1:2">
      <c r="A1346" s="4" t="s">
        <v>1484</v>
      </c>
      <c r="B1346" s="4" t="s">
        <v>1474</v>
      </c>
    </row>
    <row r="1347" spans="1:2">
      <c r="A1347" s="4" t="s">
        <v>1485</v>
      </c>
      <c r="B1347" s="4" t="s">
        <v>1474</v>
      </c>
    </row>
    <row r="1348" spans="1:2">
      <c r="A1348" s="4" t="s">
        <v>1486</v>
      </c>
      <c r="B1348" s="4" t="s">
        <v>1474</v>
      </c>
    </row>
    <row r="1349" spans="1:2">
      <c r="A1349" s="4" t="s">
        <v>1487</v>
      </c>
      <c r="B1349" s="4" t="s">
        <v>1474</v>
      </c>
    </row>
    <row r="1350" spans="1:2">
      <c r="A1350" s="4" t="s">
        <v>1488</v>
      </c>
      <c r="B1350" s="4" t="s">
        <v>1474</v>
      </c>
    </row>
    <row r="1351" spans="1:2">
      <c r="A1351" s="4" t="s">
        <v>1489</v>
      </c>
      <c r="B1351" s="4" t="s">
        <v>1474</v>
      </c>
    </row>
    <row r="1352" spans="1:2">
      <c r="A1352" s="4" t="s">
        <v>1490</v>
      </c>
      <c r="B1352" s="4" t="s">
        <v>1491</v>
      </c>
    </row>
    <row r="1353" spans="1:2">
      <c r="A1353" s="4" t="s">
        <v>1492</v>
      </c>
      <c r="B1353" s="4" t="s">
        <v>1491</v>
      </c>
    </row>
    <row r="1354" spans="1:2">
      <c r="A1354" s="4" t="s">
        <v>1493</v>
      </c>
      <c r="B1354" s="4" t="s">
        <v>1491</v>
      </c>
    </row>
    <row r="1355" spans="1:2">
      <c r="A1355" s="4" t="s">
        <v>1494</v>
      </c>
      <c r="B1355" s="4" t="s">
        <v>1491</v>
      </c>
    </row>
    <row r="1356" spans="1:2">
      <c r="A1356" s="4" t="s">
        <v>1495</v>
      </c>
      <c r="B1356" s="4" t="s">
        <v>1491</v>
      </c>
    </row>
    <row r="1357" spans="1:2">
      <c r="A1357" s="4" t="s">
        <v>1496</v>
      </c>
      <c r="B1357" s="4" t="s">
        <v>1491</v>
      </c>
    </row>
    <row r="1358" spans="1:2">
      <c r="A1358" s="4" t="s">
        <v>1497</v>
      </c>
      <c r="B1358" s="4" t="s">
        <v>1491</v>
      </c>
    </row>
    <row r="1359" spans="1:2">
      <c r="A1359" s="4" t="s">
        <v>1498</v>
      </c>
      <c r="B1359" s="4" t="s">
        <v>1491</v>
      </c>
    </row>
    <row r="1360" spans="1:2">
      <c r="A1360" s="4" t="s">
        <v>1499</v>
      </c>
      <c r="B1360" s="4" t="s">
        <v>1491</v>
      </c>
    </row>
    <row r="1361" spans="1:2">
      <c r="A1361" s="4" t="s">
        <v>1500</v>
      </c>
      <c r="B1361" s="4" t="s">
        <v>1491</v>
      </c>
    </row>
    <row r="1362" spans="1:2">
      <c r="A1362" s="4" t="s">
        <v>1501</v>
      </c>
      <c r="B1362" s="4" t="s">
        <v>1502</v>
      </c>
    </row>
    <row r="1363" spans="1:2">
      <c r="A1363" s="4" t="s">
        <v>1503</v>
      </c>
      <c r="B1363" s="4" t="s">
        <v>1502</v>
      </c>
    </row>
    <row r="1364" spans="1:2">
      <c r="A1364" s="4" t="s">
        <v>1504</v>
      </c>
      <c r="B1364" s="4" t="s">
        <v>1502</v>
      </c>
    </row>
    <row r="1365" spans="1:2">
      <c r="A1365" s="4" t="s">
        <v>1505</v>
      </c>
      <c r="B1365" s="4" t="s">
        <v>1502</v>
      </c>
    </row>
    <row r="1366" spans="1:2">
      <c r="A1366" s="4" t="s">
        <v>1506</v>
      </c>
      <c r="B1366" s="4" t="s">
        <v>1502</v>
      </c>
    </row>
    <row r="1367" spans="1:2">
      <c r="A1367" s="4" t="s">
        <v>1507</v>
      </c>
      <c r="B1367" s="4" t="s">
        <v>1502</v>
      </c>
    </row>
    <row r="1368" spans="1:2">
      <c r="A1368" s="4" t="s">
        <v>1508</v>
      </c>
      <c r="B1368" s="4" t="s">
        <v>1502</v>
      </c>
    </row>
    <row r="1369" spans="1:2">
      <c r="A1369" s="4" t="s">
        <v>1509</v>
      </c>
      <c r="B1369" s="4" t="s">
        <v>1502</v>
      </c>
    </row>
    <row r="1370" spans="1:2">
      <c r="A1370" s="4" t="s">
        <v>1510</v>
      </c>
      <c r="B1370" s="4" t="s">
        <v>1502</v>
      </c>
    </row>
    <row r="1371" spans="1:2">
      <c r="A1371" s="4" t="s">
        <v>1511</v>
      </c>
      <c r="B1371" s="4" t="s">
        <v>1502</v>
      </c>
    </row>
    <row r="1372" spans="1:2">
      <c r="A1372" s="4" t="s">
        <v>1512</v>
      </c>
      <c r="B1372" s="4" t="s">
        <v>1513</v>
      </c>
    </row>
    <row r="1373" spans="1:2">
      <c r="A1373" s="4" t="s">
        <v>1514</v>
      </c>
      <c r="B1373" s="4" t="s">
        <v>1513</v>
      </c>
    </row>
    <row r="1374" spans="1:2">
      <c r="A1374" s="4" t="s">
        <v>1515</v>
      </c>
      <c r="B1374" s="4" t="s">
        <v>1513</v>
      </c>
    </row>
    <row r="1375" spans="1:2">
      <c r="A1375" s="4" t="s">
        <v>1516</v>
      </c>
      <c r="B1375" s="4" t="s">
        <v>1513</v>
      </c>
    </row>
    <row r="1376" spans="1:2">
      <c r="A1376" s="4" t="s">
        <v>1517</v>
      </c>
      <c r="B1376" s="4" t="s">
        <v>1513</v>
      </c>
    </row>
    <row r="1377" spans="1:2">
      <c r="A1377" s="4" t="s">
        <v>1518</v>
      </c>
      <c r="B1377" s="4" t="s">
        <v>1513</v>
      </c>
    </row>
    <row r="1378" spans="1:2">
      <c r="A1378" s="4" t="s">
        <v>1519</v>
      </c>
      <c r="B1378" s="4" t="s">
        <v>1513</v>
      </c>
    </row>
    <row r="1379" spans="1:2">
      <c r="A1379" s="4" t="s">
        <v>1520</v>
      </c>
      <c r="B1379" s="4" t="s">
        <v>1513</v>
      </c>
    </row>
    <row r="1380" spans="1:2">
      <c r="A1380" s="4" t="s">
        <v>1521</v>
      </c>
      <c r="B1380" s="4" t="s">
        <v>1513</v>
      </c>
    </row>
    <row r="1381" spans="1:2">
      <c r="A1381" s="4" t="s">
        <v>1522</v>
      </c>
      <c r="B1381" s="4" t="s">
        <v>1513</v>
      </c>
    </row>
    <row r="1382" spans="1:2">
      <c r="A1382" s="4" t="s">
        <v>1523</v>
      </c>
      <c r="B1382" s="4" t="s">
        <v>1524</v>
      </c>
    </row>
    <row r="1383" spans="1:2">
      <c r="A1383" s="4" t="s">
        <v>1525</v>
      </c>
      <c r="B1383" s="4" t="s">
        <v>1524</v>
      </c>
    </row>
    <row r="1384" spans="1:2">
      <c r="A1384" s="4" t="s">
        <v>1526</v>
      </c>
      <c r="B1384" s="4" t="s">
        <v>1524</v>
      </c>
    </row>
    <row r="1385" spans="1:2">
      <c r="A1385" s="4" t="s">
        <v>1527</v>
      </c>
      <c r="B1385" s="4" t="s">
        <v>1524</v>
      </c>
    </row>
    <row r="1386" spans="1:2">
      <c r="A1386" s="4" t="s">
        <v>1528</v>
      </c>
      <c r="B1386" s="4" t="s">
        <v>1524</v>
      </c>
    </row>
    <row r="1387" spans="1:2">
      <c r="A1387" s="4" t="s">
        <v>1529</v>
      </c>
      <c r="B1387" s="4" t="s">
        <v>1524</v>
      </c>
    </row>
    <row r="1388" spans="1:2">
      <c r="A1388" s="4" t="s">
        <v>1530</v>
      </c>
      <c r="B1388" s="4" t="s">
        <v>1524</v>
      </c>
    </row>
    <row r="1389" spans="1:2">
      <c r="A1389" s="4" t="s">
        <v>1531</v>
      </c>
      <c r="B1389" s="4" t="s">
        <v>1524</v>
      </c>
    </row>
    <row r="1390" spans="1:2">
      <c r="A1390" s="4" t="s">
        <v>1532</v>
      </c>
      <c r="B1390" s="4" t="s">
        <v>1524</v>
      </c>
    </row>
    <row r="1391" spans="1:2">
      <c r="A1391" s="4" t="s">
        <v>1533</v>
      </c>
      <c r="B1391" s="4" t="s">
        <v>1524</v>
      </c>
    </row>
    <row r="1392" spans="1:2">
      <c r="A1392" s="4" t="s">
        <v>1534</v>
      </c>
      <c r="B1392" s="4" t="s">
        <v>1535</v>
      </c>
    </row>
    <row r="1393" spans="1:2">
      <c r="A1393" s="4" t="s">
        <v>1536</v>
      </c>
      <c r="B1393" s="4" t="s">
        <v>1537</v>
      </c>
    </row>
    <row r="1394" spans="1:2">
      <c r="A1394" s="4" t="s">
        <v>1538</v>
      </c>
      <c r="B1394" s="4" t="s">
        <v>1537</v>
      </c>
    </row>
    <row r="1395" spans="1:2">
      <c r="A1395" s="4" t="s">
        <v>1539</v>
      </c>
      <c r="B1395" s="4" t="s">
        <v>1537</v>
      </c>
    </row>
    <row r="1396" spans="1:2">
      <c r="A1396" s="4" t="s">
        <v>1540</v>
      </c>
      <c r="B1396" s="4" t="s">
        <v>1537</v>
      </c>
    </row>
    <row r="1397" spans="1:2">
      <c r="A1397" s="4" t="s">
        <v>1541</v>
      </c>
      <c r="B1397" s="4" t="s">
        <v>1537</v>
      </c>
    </row>
    <row r="1398" spans="1:2">
      <c r="A1398" s="4" t="s">
        <v>1542</v>
      </c>
      <c r="B1398" s="4" t="s">
        <v>1537</v>
      </c>
    </row>
    <row r="1399" spans="1:2">
      <c r="A1399" s="4" t="s">
        <v>1543</v>
      </c>
      <c r="B1399" s="4" t="s">
        <v>1537</v>
      </c>
    </row>
    <row r="1400" spans="1:2">
      <c r="A1400" s="4" t="s">
        <v>1544</v>
      </c>
      <c r="B1400" s="4" t="s">
        <v>1537</v>
      </c>
    </row>
    <row r="1401" spans="1:2">
      <c r="A1401" s="4" t="s">
        <v>1545</v>
      </c>
      <c r="B1401" s="4" t="s">
        <v>1537</v>
      </c>
    </row>
    <row r="1402" spans="1:2">
      <c r="A1402" s="4" t="s">
        <v>1546</v>
      </c>
      <c r="B1402" s="4" t="s">
        <v>1537</v>
      </c>
    </row>
    <row r="1403" spans="1:2">
      <c r="A1403" s="4" t="s">
        <v>1547</v>
      </c>
      <c r="B1403" s="4" t="s">
        <v>1537</v>
      </c>
    </row>
    <row r="1404" spans="1:2">
      <c r="A1404" s="4" t="s">
        <v>1548</v>
      </c>
      <c r="B1404" s="4" t="s">
        <v>1537</v>
      </c>
    </row>
    <row r="1405" spans="1:2">
      <c r="A1405" s="4" t="s">
        <v>1549</v>
      </c>
      <c r="B1405" s="4" t="s">
        <v>1537</v>
      </c>
    </row>
    <row r="1406" spans="1:2">
      <c r="A1406" s="4" t="s">
        <v>1550</v>
      </c>
      <c r="B1406" s="4" t="s">
        <v>1537</v>
      </c>
    </row>
    <row r="1407" spans="1:2">
      <c r="A1407" s="4" t="s">
        <v>1551</v>
      </c>
      <c r="B1407" s="4" t="s">
        <v>1537</v>
      </c>
    </row>
    <row r="1408" spans="1:2">
      <c r="A1408" s="4" t="s">
        <v>1552</v>
      </c>
      <c r="B1408" s="4" t="s">
        <v>1553</v>
      </c>
    </row>
    <row r="1409" spans="1:2">
      <c r="A1409" s="4" t="s">
        <v>1554</v>
      </c>
      <c r="B1409" s="4" t="s">
        <v>1553</v>
      </c>
    </row>
    <row r="1410" spans="1:2">
      <c r="A1410" s="4" t="s">
        <v>1555</v>
      </c>
      <c r="B1410" s="4" t="s">
        <v>1553</v>
      </c>
    </row>
    <row r="1411" spans="1:2">
      <c r="A1411" s="4" t="s">
        <v>1556</v>
      </c>
      <c r="B1411" s="4" t="s">
        <v>1553</v>
      </c>
    </row>
    <row r="1412" spans="1:2">
      <c r="A1412" s="4" t="s">
        <v>1557</v>
      </c>
      <c r="B1412" s="4" t="s">
        <v>1553</v>
      </c>
    </row>
    <row r="1413" spans="1:2">
      <c r="A1413" s="4" t="s">
        <v>1558</v>
      </c>
      <c r="B1413" s="4" t="s">
        <v>1553</v>
      </c>
    </row>
    <row r="1414" spans="1:2">
      <c r="A1414" s="4" t="s">
        <v>1559</v>
      </c>
      <c r="B1414" s="4" t="s">
        <v>1553</v>
      </c>
    </row>
    <row r="1415" spans="1:2">
      <c r="A1415" s="4" t="s">
        <v>1560</v>
      </c>
      <c r="B1415" s="4" t="s">
        <v>1553</v>
      </c>
    </row>
    <row r="1416" spans="1:2">
      <c r="A1416" s="4" t="s">
        <v>1561</v>
      </c>
      <c r="B1416" s="4" t="s">
        <v>1553</v>
      </c>
    </row>
    <row r="1417" spans="1:2">
      <c r="A1417" s="4" t="s">
        <v>1562</v>
      </c>
      <c r="B1417" s="4" t="s">
        <v>1553</v>
      </c>
    </row>
    <row r="1418" spans="1:2">
      <c r="A1418" s="4" t="s">
        <v>1563</v>
      </c>
      <c r="B1418" s="4" t="s">
        <v>1564</v>
      </c>
    </row>
    <row r="1419" spans="1:2">
      <c r="A1419" s="4" t="s">
        <v>1565</v>
      </c>
      <c r="B1419" s="4" t="s">
        <v>1564</v>
      </c>
    </row>
    <row r="1420" spans="1:2">
      <c r="A1420" s="4" t="s">
        <v>1566</v>
      </c>
      <c r="B1420" s="4" t="s">
        <v>1564</v>
      </c>
    </row>
    <row r="1421" spans="1:2">
      <c r="A1421" s="4" t="s">
        <v>1567</v>
      </c>
      <c r="B1421" s="4" t="s">
        <v>1564</v>
      </c>
    </row>
    <row r="1422" spans="1:2">
      <c r="A1422" s="4" t="s">
        <v>1568</v>
      </c>
      <c r="B1422" s="4" t="s">
        <v>1569</v>
      </c>
    </row>
    <row r="1423" spans="1:2">
      <c r="A1423" s="4" t="s">
        <v>1570</v>
      </c>
      <c r="B1423" s="4" t="s">
        <v>1569</v>
      </c>
    </row>
    <row r="1424" spans="1:2">
      <c r="A1424" s="4" t="s">
        <v>1571</v>
      </c>
      <c r="B1424" s="4" t="s">
        <v>1569</v>
      </c>
    </row>
    <row r="1425" spans="1:2">
      <c r="A1425" s="4" t="s">
        <v>1572</v>
      </c>
      <c r="B1425" s="4" t="s">
        <v>1569</v>
      </c>
    </row>
    <row r="1426" spans="1:2">
      <c r="A1426" s="4" t="s">
        <v>1573</v>
      </c>
      <c r="B1426" s="4" t="s">
        <v>1574</v>
      </c>
    </row>
    <row r="1427" spans="1:2">
      <c r="A1427" s="4" t="s">
        <v>1575</v>
      </c>
      <c r="B1427" s="4" t="s">
        <v>1574</v>
      </c>
    </row>
    <row r="1428" spans="1:2">
      <c r="A1428" s="4" t="s">
        <v>1576</v>
      </c>
      <c r="B1428" s="4" t="s">
        <v>1574</v>
      </c>
    </row>
    <row r="1429" spans="1:2">
      <c r="A1429" s="4" t="s">
        <v>1577</v>
      </c>
      <c r="B1429" s="4" t="s">
        <v>1574</v>
      </c>
    </row>
    <row r="1430" spans="1:2">
      <c r="A1430" s="4" t="s">
        <v>1578</v>
      </c>
      <c r="B1430" s="4" t="s">
        <v>1574</v>
      </c>
    </row>
    <row r="1431" spans="1:2">
      <c r="A1431" s="4" t="s">
        <v>1579</v>
      </c>
      <c r="B1431" s="4" t="s">
        <v>1574</v>
      </c>
    </row>
    <row r="1432" spans="1:2">
      <c r="A1432" s="4" t="s">
        <v>1580</v>
      </c>
      <c r="B1432" s="4" t="s">
        <v>1574</v>
      </c>
    </row>
    <row r="1433" spans="1:2">
      <c r="A1433" s="4" t="s">
        <v>1581</v>
      </c>
      <c r="B1433" s="4" t="s">
        <v>1574</v>
      </c>
    </row>
    <row r="1434" spans="1:2">
      <c r="A1434" s="4" t="s">
        <v>1582</v>
      </c>
      <c r="B1434" s="4" t="s">
        <v>1574</v>
      </c>
    </row>
    <row r="1435" spans="1:2">
      <c r="A1435" s="4" t="s">
        <v>1583</v>
      </c>
      <c r="B1435" s="4" t="s">
        <v>1574</v>
      </c>
    </row>
    <row r="1436" spans="1:2">
      <c r="A1436" s="4" t="s">
        <v>1584</v>
      </c>
      <c r="B1436" s="4" t="s">
        <v>1585</v>
      </c>
    </row>
    <row r="1437" spans="1:2">
      <c r="A1437" s="4" t="s">
        <v>1586</v>
      </c>
      <c r="B1437" s="4" t="s">
        <v>1585</v>
      </c>
    </row>
    <row r="1438" spans="1:2">
      <c r="A1438" s="4" t="s">
        <v>1587</v>
      </c>
      <c r="B1438" s="4" t="s">
        <v>1585</v>
      </c>
    </row>
    <row r="1439" spans="1:2">
      <c r="A1439" s="4" t="s">
        <v>1588</v>
      </c>
      <c r="B1439" s="4" t="s">
        <v>1585</v>
      </c>
    </row>
    <row r="1440" spans="1:2">
      <c r="A1440" s="4" t="s">
        <v>1589</v>
      </c>
      <c r="B1440" s="4" t="s">
        <v>1585</v>
      </c>
    </row>
    <row r="1441" spans="1:2">
      <c r="A1441" s="4" t="s">
        <v>1590</v>
      </c>
      <c r="B1441" s="4" t="s">
        <v>1585</v>
      </c>
    </row>
    <row r="1442" spans="1:2">
      <c r="A1442" s="4" t="s">
        <v>1591</v>
      </c>
      <c r="B1442" s="4" t="s">
        <v>1585</v>
      </c>
    </row>
    <row r="1443" spans="1:2">
      <c r="A1443" s="4" t="s">
        <v>1592</v>
      </c>
      <c r="B1443" s="4" t="s">
        <v>1585</v>
      </c>
    </row>
    <row r="1444" spans="1:2">
      <c r="A1444" s="4" t="s">
        <v>1593</v>
      </c>
      <c r="B1444" s="4" t="s">
        <v>1585</v>
      </c>
    </row>
    <row r="1445" spans="1:2">
      <c r="A1445" s="4" t="s">
        <v>1594</v>
      </c>
      <c r="B1445" s="4" t="s">
        <v>1585</v>
      </c>
    </row>
    <row r="1446" spans="1:2">
      <c r="A1446" s="4" t="s">
        <v>1595</v>
      </c>
      <c r="B1446" s="4" t="s">
        <v>1596</v>
      </c>
    </row>
    <row r="1447" spans="1:2">
      <c r="A1447" s="4" t="s">
        <v>1597</v>
      </c>
      <c r="B1447" s="4" t="s">
        <v>1596</v>
      </c>
    </row>
    <row r="1448" spans="1:2">
      <c r="A1448" s="4" t="s">
        <v>1598</v>
      </c>
      <c r="B1448" s="4" t="s">
        <v>1596</v>
      </c>
    </row>
    <row r="1449" spans="1:2">
      <c r="A1449" s="4" t="s">
        <v>1599</v>
      </c>
      <c r="B1449" s="4" t="s">
        <v>1596</v>
      </c>
    </row>
    <row r="1450" spans="1:2">
      <c r="A1450" s="4" t="s">
        <v>1600</v>
      </c>
      <c r="B1450" s="4" t="s">
        <v>1596</v>
      </c>
    </row>
    <row r="1451" spans="1:2">
      <c r="A1451" s="4" t="s">
        <v>1601</v>
      </c>
      <c r="B1451" s="4" t="s">
        <v>1596</v>
      </c>
    </row>
    <row r="1452" spans="1:2">
      <c r="A1452" s="4" t="s">
        <v>1602</v>
      </c>
      <c r="B1452" s="4" t="s">
        <v>1596</v>
      </c>
    </row>
    <row r="1453" spans="1:2">
      <c r="A1453" s="4" t="s">
        <v>1603</v>
      </c>
      <c r="B1453" s="4" t="s">
        <v>1596</v>
      </c>
    </row>
    <row r="1454" spans="1:2">
      <c r="A1454" s="4" t="s">
        <v>1604</v>
      </c>
      <c r="B1454" s="4" t="s">
        <v>1596</v>
      </c>
    </row>
    <row r="1455" spans="1:2">
      <c r="A1455" s="4" t="s">
        <v>1605</v>
      </c>
      <c r="B1455" s="4" t="s">
        <v>1596</v>
      </c>
    </row>
    <row r="1456" spans="1:2">
      <c r="A1456" s="4" t="s">
        <v>1606</v>
      </c>
      <c r="B1456" s="4" t="s">
        <v>1596</v>
      </c>
    </row>
    <row r="1457" spans="1:2">
      <c r="A1457" s="4" t="s">
        <v>1607</v>
      </c>
      <c r="B1457" s="4" t="s">
        <v>1596</v>
      </c>
    </row>
    <row r="1458" spans="1:2">
      <c r="A1458" s="4" t="s">
        <v>1608</v>
      </c>
      <c r="B1458" s="4" t="s">
        <v>1596</v>
      </c>
    </row>
    <row r="1459" spans="1:2">
      <c r="A1459" s="4" t="s">
        <v>1609</v>
      </c>
      <c r="B1459" s="4" t="s">
        <v>1596</v>
      </c>
    </row>
    <row r="1460" spans="1:2">
      <c r="A1460" s="4" t="s">
        <v>1610</v>
      </c>
      <c r="B1460" s="4" t="s">
        <v>1596</v>
      </c>
    </row>
    <row r="1461" spans="1:2">
      <c r="A1461" s="4" t="s">
        <v>1611</v>
      </c>
      <c r="B1461" s="4" t="s">
        <v>1596</v>
      </c>
    </row>
    <row r="1462" spans="1:2">
      <c r="A1462" s="4" t="s">
        <v>1612</v>
      </c>
      <c r="B1462" s="4" t="s">
        <v>1596</v>
      </c>
    </row>
    <row r="1463" spans="1:2">
      <c r="A1463" s="4" t="s">
        <v>1613</v>
      </c>
      <c r="B1463" s="4" t="s">
        <v>1596</v>
      </c>
    </row>
    <row r="1464" spans="1:2">
      <c r="A1464" s="4" t="s">
        <v>1614</v>
      </c>
      <c r="B1464" s="4" t="s">
        <v>1596</v>
      </c>
    </row>
    <row r="1465" spans="1:2">
      <c r="A1465" s="4" t="s">
        <v>1615</v>
      </c>
      <c r="B1465" s="4" t="s">
        <v>1596</v>
      </c>
    </row>
    <row r="1466" spans="1:2">
      <c r="A1466" s="4" t="s">
        <v>1616</v>
      </c>
      <c r="B1466" s="4" t="s">
        <v>1617</v>
      </c>
    </row>
    <row r="1467" spans="1:2">
      <c r="A1467" s="4" t="s">
        <v>1618</v>
      </c>
      <c r="B1467" s="4" t="s">
        <v>1617</v>
      </c>
    </row>
    <row r="1468" spans="1:2">
      <c r="A1468" s="4" t="s">
        <v>1619</v>
      </c>
      <c r="B1468" s="4" t="s">
        <v>1617</v>
      </c>
    </row>
    <row r="1469" spans="1:2">
      <c r="A1469" s="4" t="s">
        <v>1620</v>
      </c>
      <c r="B1469" s="4" t="s">
        <v>1617</v>
      </c>
    </row>
    <row r="1470" spans="1:2">
      <c r="A1470" s="4" t="s">
        <v>1621</v>
      </c>
      <c r="B1470" s="4" t="s">
        <v>1617</v>
      </c>
    </row>
    <row r="1471" spans="1:2">
      <c r="A1471" s="4" t="s">
        <v>1622</v>
      </c>
      <c r="B1471" s="4" t="s">
        <v>1617</v>
      </c>
    </row>
    <row r="1472" spans="1:2">
      <c r="A1472" s="4" t="s">
        <v>1623</v>
      </c>
      <c r="B1472" s="4" t="s">
        <v>1617</v>
      </c>
    </row>
    <row r="1473" spans="1:2">
      <c r="A1473" s="4" t="s">
        <v>1624</v>
      </c>
      <c r="B1473" s="4" t="s">
        <v>1617</v>
      </c>
    </row>
    <row r="1474" spans="1:2">
      <c r="A1474" s="4" t="s">
        <v>1625</v>
      </c>
      <c r="B1474" s="4" t="s">
        <v>1617</v>
      </c>
    </row>
    <row r="1475" spans="1:2">
      <c r="A1475" s="4" t="s">
        <v>1626</v>
      </c>
      <c r="B1475" s="4" t="s">
        <v>1617</v>
      </c>
    </row>
    <row r="1476" spans="1:2">
      <c r="A1476" s="4" t="s">
        <v>1627</v>
      </c>
      <c r="B1476" s="4" t="s">
        <v>1617</v>
      </c>
    </row>
    <row r="1477" spans="1:2">
      <c r="A1477" s="4" t="s">
        <v>1628</v>
      </c>
      <c r="B1477" s="4" t="s">
        <v>1617</v>
      </c>
    </row>
    <row r="1478" spans="1:2">
      <c r="A1478" s="4" t="s">
        <v>1629</v>
      </c>
      <c r="B1478" s="4" t="s">
        <v>1617</v>
      </c>
    </row>
    <row r="1479" spans="1:2">
      <c r="A1479" s="4" t="s">
        <v>1630</v>
      </c>
      <c r="B1479" s="4" t="s">
        <v>1617</v>
      </c>
    </row>
    <row r="1480" spans="1:2">
      <c r="A1480" s="4" t="s">
        <v>1631</v>
      </c>
      <c r="B1480" s="4" t="s">
        <v>1617</v>
      </c>
    </row>
    <row r="1481" spans="1:2">
      <c r="A1481" s="4" t="s">
        <v>1632</v>
      </c>
      <c r="B1481" s="4" t="s">
        <v>1617</v>
      </c>
    </row>
    <row r="1482" spans="1:2">
      <c r="A1482" s="4" t="s">
        <v>1633</v>
      </c>
      <c r="B1482" s="4" t="s">
        <v>1617</v>
      </c>
    </row>
    <row r="1483" spans="1:2">
      <c r="A1483" s="4" t="s">
        <v>1634</v>
      </c>
      <c r="B1483" s="4" t="s">
        <v>1617</v>
      </c>
    </row>
    <row r="1484" spans="1:2">
      <c r="A1484" s="4" t="s">
        <v>1635</v>
      </c>
      <c r="B1484" s="4" t="s">
        <v>1617</v>
      </c>
    </row>
    <row r="1485" spans="1:2">
      <c r="A1485" s="4" t="s">
        <v>1636</v>
      </c>
      <c r="B1485" s="4" t="s">
        <v>1617</v>
      </c>
    </row>
    <row r="1486" spans="1:2">
      <c r="A1486" s="4" t="s">
        <v>1637</v>
      </c>
      <c r="B1486" s="4" t="s">
        <v>1638</v>
      </c>
    </row>
    <row r="1487" spans="1:2">
      <c r="A1487" s="4" t="s">
        <v>1639</v>
      </c>
      <c r="B1487" s="4" t="s">
        <v>1638</v>
      </c>
    </row>
    <row r="1488" spans="1:2">
      <c r="A1488" s="4" t="s">
        <v>1640</v>
      </c>
      <c r="B1488" s="4" t="s">
        <v>1638</v>
      </c>
    </row>
    <row r="1489" spans="1:2">
      <c r="A1489" s="4" t="s">
        <v>1641</v>
      </c>
      <c r="B1489" s="4" t="s">
        <v>1638</v>
      </c>
    </row>
    <row r="1490" spans="1:2">
      <c r="A1490" s="4" t="s">
        <v>1642</v>
      </c>
      <c r="B1490" s="4" t="s">
        <v>1638</v>
      </c>
    </row>
    <row r="1491" spans="1:2">
      <c r="A1491" s="4" t="s">
        <v>1643</v>
      </c>
      <c r="B1491" s="4" t="s">
        <v>1638</v>
      </c>
    </row>
    <row r="1492" spans="1:2">
      <c r="A1492" s="4" t="s">
        <v>1644</v>
      </c>
      <c r="B1492" s="4" t="s">
        <v>1638</v>
      </c>
    </row>
    <row r="1493" spans="1:2">
      <c r="A1493" s="4" t="s">
        <v>1645</v>
      </c>
      <c r="B1493" s="4" t="s">
        <v>1638</v>
      </c>
    </row>
    <row r="1494" spans="1:2">
      <c r="A1494" s="4" t="s">
        <v>1646</v>
      </c>
      <c r="B1494" s="4" t="s">
        <v>1638</v>
      </c>
    </row>
    <row r="1495" spans="1:2">
      <c r="A1495" s="4" t="s">
        <v>1647</v>
      </c>
      <c r="B1495" s="4" t="s">
        <v>1638</v>
      </c>
    </row>
    <row r="1496" spans="1:2">
      <c r="A1496" s="4" t="s">
        <v>1648</v>
      </c>
      <c r="B1496" s="4" t="s">
        <v>1638</v>
      </c>
    </row>
    <row r="1497" spans="1:2">
      <c r="A1497" s="4" t="s">
        <v>1649</v>
      </c>
      <c r="B1497" s="4" t="s">
        <v>1638</v>
      </c>
    </row>
    <row r="1498" spans="1:2">
      <c r="A1498" s="4" t="s">
        <v>1650</v>
      </c>
      <c r="B1498" s="4" t="s">
        <v>1638</v>
      </c>
    </row>
    <row r="1499" spans="1:2">
      <c r="A1499" s="4" t="s">
        <v>1651</v>
      </c>
      <c r="B1499" s="4" t="s">
        <v>1638</v>
      </c>
    </row>
    <row r="1500" spans="1:2">
      <c r="A1500" s="4" t="s">
        <v>1652</v>
      </c>
      <c r="B1500" s="4" t="s">
        <v>1638</v>
      </c>
    </row>
    <row r="1501" spans="1:2">
      <c r="A1501" s="4" t="s">
        <v>1653</v>
      </c>
      <c r="B1501" s="4" t="s">
        <v>1638</v>
      </c>
    </row>
    <row r="1502" spans="1:2">
      <c r="A1502" s="4" t="s">
        <v>1654</v>
      </c>
      <c r="B1502" s="4" t="s">
        <v>1638</v>
      </c>
    </row>
    <row r="1503" spans="1:2">
      <c r="A1503" s="4" t="s">
        <v>1655</v>
      </c>
      <c r="B1503" s="4" t="s">
        <v>1638</v>
      </c>
    </row>
    <row r="1504" spans="1:2">
      <c r="A1504" s="4" t="s">
        <v>1656</v>
      </c>
      <c r="B1504" s="4" t="s">
        <v>1638</v>
      </c>
    </row>
    <row r="1505" spans="1:2">
      <c r="A1505" s="4" t="s">
        <v>1657</v>
      </c>
      <c r="B1505" s="4" t="s">
        <v>1638</v>
      </c>
    </row>
    <row r="1506" spans="1:2">
      <c r="A1506" s="4" t="s">
        <v>1658</v>
      </c>
      <c r="B1506" s="4" t="s">
        <v>1659</v>
      </c>
    </row>
    <row r="1507" spans="1:2">
      <c r="A1507" s="4" t="s">
        <v>1660</v>
      </c>
      <c r="B1507" s="4" t="s">
        <v>1659</v>
      </c>
    </row>
    <row r="1508" spans="1:2">
      <c r="A1508" s="4" t="s">
        <v>1661</v>
      </c>
      <c r="B1508" s="4" t="s">
        <v>1659</v>
      </c>
    </row>
    <row r="1509" spans="1:2">
      <c r="A1509" s="4" t="s">
        <v>1662</v>
      </c>
      <c r="B1509" s="4" t="s">
        <v>1659</v>
      </c>
    </row>
    <row r="1510" spans="1:2">
      <c r="A1510" s="4" t="s">
        <v>1663</v>
      </c>
      <c r="B1510" s="4" t="s">
        <v>1659</v>
      </c>
    </row>
    <row r="1511" spans="1:2">
      <c r="A1511" s="4" t="s">
        <v>1664</v>
      </c>
      <c r="B1511" s="4" t="s">
        <v>1659</v>
      </c>
    </row>
    <row r="1512" spans="1:2">
      <c r="A1512" s="4" t="s">
        <v>1665</v>
      </c>
      <c r="B1512" s="4" t="s">
        <v>1659</v>
      </c>
    </row>
    <row r="1513" spans="1:2">
      <c r="A1513" s="4" t="s">
        <v>1666</v>
      </c>
      <c r="B1513" s="4" t="s">
        <v>1659</v>
      </c>
    </row>
    <row r="1514" spans="1:2">
      <c r="A1514" s="4" t="s">
        <v>1667</v>
      </c>
      <c r="B1514" s="4" t="s">
        <v>1659</v>
      </c>
    </row>
    <row r="1515" spans="1:2">
      <c r="A1515" s="4" t="s">
        <v>1668</v>
      </c>
      <c r="B1515" s="4" t="s">
        <v>1659</v>
      </c>
    </row>
    <row r="1516" spans="1:2">
      <c r="A1516" s="4" t="s">
        <v>1669</v>
      </c>
      <c r="B1516" s="4" t="s">
        <v>1659</v>
      </c>
    </row>
    <row r="1517" spans="1:2">
      <c r="A1517" s="4" t="s">
        <v>1670</v>
      </c>
      <c r="B1517" s="4" t="s">
        <v>1659</v>
      </c>
    </row>
    <row r="1518" spans="1:2">
      <c r="A1518" s="4" t="s">
        <v>1671</v>
      </c>
      <c r="B1518" s="4" t="s">
        <v>1659</v>
      </c>
    </row>
    <row r="1519" spans="1:2">
      <c r="A1519" s="4" t="s">
        <v>1672</v>
      </c>
      <c r="B1519" s="4" t="s">
        <v>1659</v>
      </c>
    </row>
    <row r="1520" spans="1:2">
      <c r="A1520" s="4" t="s">
        <v>1673</v>
      </c>
      <c r="B1520" s="4" t="s">
        <v>1659</v>
      </c>
    </row>
    <row r="1521" spans="1:2">
      <c r="A1521" s="4" t="s">
        <v>1674</v>
      </c>
      <c r="B1521" s="4" t="s">
        <v>1659</v>
      </c>
    </row>
    <row r="1522" spans="1:2">
      <c r="A1522" s="4" t="s">
        <v>1675</v>
      </c>
      <c r="B1522" s="4" t="s">
        <v>1659</v>
      </c>
    </row>
    <row r="1523" spans="1:2">
      <c r="A1523" s="4" t="s">
        <v>1676</v>
      </c>
      <c r="B1523" s="4" t="s">
        <v>1659</v>
      </c>
    </row>
    <row r="1524" spans="1:2">
      <c r="A1524" s="4" t="s">
        <v>1677</v>
      </c>
      <c r="B1524" s="4" t="s">
        <v>1659</v>
      </c>
    </row>
    <row r="1525" spans="1:2">
      <c r="A1525" s="4" t="s">
        <v>1678</v>
      </c>
      <c r="B1525" s="4" t="s">
        <v>1659</v>
      </c>
    </row>
    <row r="1526" spans="1:2">
      <c r="A1526" s="4" t="s">
        <v>1679</v>
      </c>
      <c r="B1526" s="4" t="s">
        <v>1659</v>
      </c>
    </row>
    <row r="1527" spans="1:2">
      <c r="A1527" s="4" t="s">
        <v>1680</v>
      </c>
      <c r="B1527" s="4" t="s">
        <v>1659</v>
      </c>
    </row>
    <row r="1528" spans="1:2">
      <c r="A1528" s="4" t="s">
        <v>1681</v>
      </c>
      <c r="B1528" s="4" t="s">
        <v>1659</v>
      </c>
    </row>
    <row r="1529" spans="1:2">
      <c r="A1529" s="4" t="s">
        <v>1682</v>
      </c>
      <c r="B1529" s="4" t="s">
        <v>1659</v>
      </c>
    </row>
    <row r="1530" spans="1:2">
      <c r="A1530" s="4" t="s">
        <v>1683</v>
      </c>
      <c r="B1530" s="4" t="s">
        <v>1659</v>
      </c>
    </row>
    <row r="1531" spans="1:2">
      <c r="A1531" s="4" t="s">
        <v>1684</v>
      </c>
      <c r="B1531" s="4" t="s">
        <v>1659</v>
      </c>
    </row>
    <row r="1532" spans="1:2">
      <c r="A1532" s="4" t="s">
        <v>1685</v>
      </c>
      <c r="B1532" s="4" t="s">
        <v>1659</v>
      </c>
    </row>
    <row r="1533" spans="1:2">
      <c r="A1533" s="4" t="s">
        <v>1686</v>
      </c>
      <c r="B1533" s="4" t="s">
        <v>1659</v>
      </c>
    </row>
    <row r="1534" spans="1:2">
      <c r="A1534" s="4" t="s">
        <v>1687</v>
      </c>
      <c r="B1534" s="4" t="s">
        <v>1659</v>
      </c>
    </row>
    <row r="1535" spans="1:2">
      <c r="A1535" s="4" t="s">
        <v>1688</v>
      </c>
      <c r="B1535" s="4" t="s">
        <v>1659</v>
      </c>
    </row>
    <row r="1536" spans="1:2">
      <c r="A1536" s="4" t="s">
        <v>1689</v>
      </c>
      <c r="B1536" s="4" t="s">
        <v>1690</v>
      </c>
    </row>
    <row r="1537" spans="1:2">
      <c r="A1537" s="4" t="s">
        <v>1691</v>
      </c>
      <c r="B1537" s="4" t="s">
        <v>1690</v>
      </c>
    </row>
    <row r="1538" spans="1:2">
      <c r="A1538" s="4" t="s">
        <v>1692</v>
      </c>
      <c r="B1538" s="4" t="s">
        <v>1690</v>
      </c>
    </row>
    <row r="1539" spans="1:2">
      <c r="A1539" s="4" t="s">
        <v>1693</v>
      </c>
      <c r="B1539" s="4" t="s">
        <v>1690</v>
      </c>
    </row>
    <row r="1540" spans="1:2">
      <c r="A1540" s="4" t="s">
        <v>1694</v>
      </c>
      <c r="B1540" s="4" t="s">
        <v>1695</v>
      </c>
    </row>
    <row r="1541" spans="1:2">
      <c r="A1541" s="4" t="s">
        <v>1696</v>
      </c>
      <c r="B1541" s="4" t="s">
        <v>1695</v>
      </c>
    </row>
    <row r="1542" spans="1:2">
      <c r="A1542" s="4" t="s">
        <v>1697</v>
      </c>
      <c r="B1542" s="4" t="s">
        <v>1695</v>
      </c>
    </row>
    <row r="1543" spans="1:2">
      <c r="A1543" s="4" t="s">
        <v>1698</v>
      </c>
      <c r="B1543" s="4" t="s">
        <v>1695</v>
      </c>
    </row>
    <row r="1544" spans="1:2">
      <c r="A1544" s="4" t="s">
        <v>1699</v>
      </c>
      <c r="B1544" s="4" t="s">
        <v>1700</v>
      </c>
    </row>
    <row r="1545" spans="1:2">
      <c r="A1545" s="4" t="s">
        <v>1701</v>
      </c>
      <c r="B1545" s="4" t="s">
        <v>1700</v>
      </c>
    </row>
    <row r="1546" spans="1:2">
      <c r="A1546" s="4" t="s">
        <v>1702</v>
      </c>
      <c r="B1546" s="4" t="s">
        <v>1700</v>
      </c>
    </row>
    <row r="1547" spans="1:2">
      <c r="A1547" s="4" t="s">
        <v>1703</v>
      </c>
      <c r="B1547" s="4" t="s">
        <v>1700</v>
      </c>
    </row>
    <row r="1548" spans="1:2">
      <c r="A1548" s="4" t="s">
        <v>1704</v>
      </c>
      <c r="B1548" s="4" t="s">
        <v>1700</v>
      </c>
    </row>
    <row r="1549" spans="1:2">
      <c r="A1549" s="4" t="s">
        <v>1705</v>
      </c>
      <c r="B1549" s="4" t="s">
        <v>1700</v>
      </c>
    </row>
    <row r="1550" spans="1:2">
      <c r="A1550" s="4" t="s">
        <v>1706</v>
      </c>
      <c r="B1550" s="4" t="s">
        <v>1700</v>
      </c>
    </row>
    <row r="1551" spans="1:2">
      <c r="A1551" s="4" t="s">
        <v>1707</v>
      </c>
      <c r="B1551" s="4" t="s">
        <v>1700</v>
      </c>
    </row>
    <row r="1552" spans="1:2">
      <c r="A1552" s="4" t="s">
        <v>1708</v>
      </c>
      <c r="B1552" s="4" t="s">
        <v>1700</v>
      </c>
    </row>
    <row r="1553" spans="1:2">
      <c r="A1553" s="4" t="s">
        <v>1709</v>
      </c>
      <c r="B1553" s="4" t="s">
        <v>1700</v>
      </c>
    </row>
    <row r="1554" spans="1:2">
      <c r="A1554" s="4" t="s">
        <v>1710</v>
      </c>
      <c r="B1554" s="4" t="s">
        <v>1700</v>
      </c>
    </row>
    <row r="1555" spans="1:2">
      <c r="A1555" s="4" t="s">
        <v>1711</v>
      </c>
      <c r="B1555" s="4" t="s">
        <v>1700</v>
      </c>
    </row>
    <row r="1556" spans="1:2">
      <c r="A1556" s="4" t="s">
        <v>1712</v>
      </c>
      <c r="B1556" s="4" t="s">
        <v>1700</v>
      </c>
    </row>
    <row r="1557" spans="1:2">
      <c r="A1557" s="4" t="s">
        <v>1713</v>
      </c>
      <c r="B1557" s="4" t="s">
        <v>1700</v>
      </c>
    </row>
    <row r="1558" spans="1:2">
      <c r="A1558" s="4" t="s">
        <v>1714</v>
      </c>
      <c r="B1558" s="4" t="s">
        <v>1700</v>
      </c>
    </row>
    <row r="1559" spans="1:2">
      <c r="A1559" s="4" t="s">
        <v>1715</v>
      </c>
      <c r="B1559" s="4" t="s">
        <v>1700</v>
      </c>
    </row>
    <row r="1560" spans="1:2">
      <c r="A1560" s="4" t="s">
        <v>1716</v>
      </c>
      <c r="B1560" s="4" t="s">
        <v>1700</v>
      </c>
    </row>
    <row r="1561" spans="1:2">
      <c r="A1561" s="4" t="s">
        <v>1717</v>
      </c>
      <c r="B1561" s="4" t="s">
        <v>1700</v>
      </c>
    </row>
    <row r="1562" spans="1:2">
      <c r="A1562" s="4" t="s">
        <v>1718</v>
      </c>
      <c r="B1562" s="4" t="s">
        <v>1700</v>
      </c>
    </row>
    <row r="1563" spans="1:2">
      <c r="A1563" s="4" t="s">
        <v>1719</v>
      </c>
      <c r="B1563" s="4" t="s">
        <v>1700</v>
      </c>
    </row>
    <row r="1564" spans="1:2">
      <c r="A1564" s="4" t="s">
        <v>1720</v>
      </c>
      <c r="B1564" s="4" t="s">
        <v>1700</v>
      </c>
    </row>
    <row r="1565" spans="1:2">
      <c r="A1565" s="4" t="s">
        <v>1721</v>
      </c>
      <c r="B1565" s="4" t="s">
        <v>1700</v>
      </c>
    </row>
    <row r="1566" spans="1:2">
      <c r="A1566" s="4" t="s">
        <v>1722</v>
      </c>
      <c r="B1566" s="4" t="s">
        <v>1700</v>
      </c>
    </row>
    <row r="1567" spans="1:2">
      <c r="A1567" s="4" t="s">
        <v>1723</v>
      </c>
      <c r="B1567" s="4" t="s">
        <v>1700</v>
      </c>
    </row>
    <row r="1568" spans="1:2">
      <c r="A1568" s="4" t="s">
        <v>1724</v>
      </c>
      <c r="B1568" s="4" t="s">
        <v>1700</v>
      </c>
    </row>
    <row r="1569" spans="1:2">
      <c r="A1569" s="4" t="s">
        <v>1725</v>
      </c>
      <c r="B1569" s="4" t="s">
        <v>1700</v>
      </c>
    </row>
    <row r="1570" spans="1:2">
      <c r="A1570" s="4" t="s">
        <v>1726</v>
      </c>
      <c r="B1570" s="4" t="s">
        <v>1700</v>
      </c>
    </row>
    <row r="1571" spans="1:2">
      <c r="A1571" s="4" t="s">
        <v>1727</v>
      </c>
      <c r="B1571" s="4" t="s">
        <v>1700</v>
      </c>
    </row>
    <row r="1572" spans="1:2">
      <c r="A1572" s="4" t="s">
        <v>1728</v>
      </c>
      <c r="B1572" s="4" t="s">
        <v>1700</v>
      </c>
    </row>
    <row r="1573" spans="1:2">
      <c r="A1573" s="4" t="s">
        <v>1729</v>
      </c>
      <c r="B1573" s="4" t="s">
        <v>1700</v>
      </c>
    </row>
    <row r="1574" spans="1:2">
      <c r="A1574" s="4" t="s">
        <v>1730</v>
      </c>
      <c r="B1574" s="4" t="s">
        <v>1731</v>
      </c>
    </row>
    <row r="1575" spans="1:2">
      <c r="A1575" s="4" t="s">
        <v>1732</v>
      </c>
      <c r="B1575" s="4" t="s">
        <v>1731</v>
      </c>
    </row>
    <row r="1576" spans="1:2">
      <c r="A1576" s="4" t="s">
        <v>1733</v>
      </c>
      <c r="B1576" s="4" t="s">
        <v>1731</v>
      </c>
    </row>
    <row r="1577" spans="1:2">
      <c r="A1577" s="4" t="s">
        <v>1734</v>
      </c>
      <c r="B1577" s="4" t="s">
        <v>1731</v>
      </c>
    </row>
    <row r="1578" spans="1:2">
      <c r="A1578" s="4" t="s">
        <v>1735</v>
      </c>
      <c r="B1578" s="4" t="s">
        <v>1736</v>
      </c>
    </row>
    <row r="1579" spans="1:2">
      <c r="A1579" s="4" t="s">
        <v>1737</v>
      </c>
      <c r="B1579" s="4" t="s">
        <v>1736</v>
      </c>
    </row>
    <row r="1580" spans="1:2">
      <c r="A1580" s="4" t="s">
        <v>1738</v>
      </c>
      <c r="B1580" s="4" t="s">
        <v>1736</v>
      </c>
    </row>
    <row r="1581" spans="1:2">
      <c r="A1581" s="4" t="s">
        <v>1739</v>
      </c>
      <c r="B1581" s="4" t="s">
        <v>1736</v>
      </c>
    </row>
    <row r="1582" spans="1:2">
      <c r="A1582" s="4" t="s">
        <v>1740</v>
      </c>
      <c r="B1582" s="4" t="s">
        <v>1736</v>
      </c>
    </row>
    <row r="1583" spans="1:2">
      <c r="A1583" s="4" t="s">
        <v>1741</v>
      </c>
      <c r="B1583" s="4" t="s">
        <v>1736</v>
      </c>
    </row>
    <row r="1584" spans="1:2">
      <c r="A1584" s="4" t="s">
        <v>1742</v>
      </c>
      <c r="B1584" s="4" t="s">
        <v>1736</v>
      </c>
    </row>
    <row r="1585" spans="1:2">
      <c r="A1585" s="4" t="s">
        <v>1743</v>
      </c>
      <c r="B1585" s="4" t="s">
        <v>1736</v>
      </c>
    </row>
    <row r="1586" spans="1:2">
      <c r="A1586" s="4" t="s">
        <v>1744</v>
      </c>
      <c r="B1586" s="4" t="s">
        <v>1736</v>
      </c>
    </row>
    <row r="1587" spans="1:2">
      <c r="A1587" s="4" t="s">
        <v>1745</v>
      </c>
      <c r="B1587" s="4" t="s">
        <v>1736</v>
      </c>
    </row>
    <row r="1588" spans="1:2">
      <c r="A1588" s="4" t="s">
        <v>1746</v>
      </c>
      <c r="B1588" s="4" t="s">
        <v>1747</v>
      </c>
    </row>
    <row r="1589" spans="1:2">
      <c r="A1589" s="4" t="s">
        <v>1748</v>
      </c>
      <c r="B1589" s="4" t="s">
        <v>1749</v>
      </c>
    </row>
    <row r="1590" spans="1:2">
      <c r="A1590" s="4" t="s">
        <v>1750</v>
      </c>
      <c r="B1590" s="4" t="s">
        <v>1749</v>
      </c>
    </row>
    <row r="1591" spans="1:2">
      <c r="A1591" s="4" t="s">
        <v>1751</v>
      </c>
      <c r="B1591" s="4" t="s">
        <v>1749</v>
      </c>
    </row>
    <row r="1592" spans="1:2">
      <c r="A1592" s="4" t="s">
        <v>1752</v>
      </c>
      <c r="B1592" s="4" t="s">
        <v>1749</v>
      </c>
    </row>
    <row r="1593" spans="1:2">
      <c r="A1593" s="4" t="s">
        <v>1753</v>
      </c>
      <c r="B1593" s="4" t="s">
        <v>1391</v>
      </c>
    </row>
    <row r="1594" spans="1:2">
      <c r="A1594" s="4" t="s">
        <v>1754</v>
      </c>
      <c r="B1594" s="4" t="s">
        <v>1391</v>
      </c>
    </row>
    <row r="1595" spans="1:2">
      <c r="A1595" s="4" t="s">
        <v>1755</v>
      </c>
      <c r="B1595" s="4" t="s">
        <v>1391</v>
      </c>
    </row>
    <row r="1596" spans="1:2">
      <c r="A1596" s="4" t="s">
        <v>1756</v>
      </c>
      <c r="B1596" s="4" t="s">
        <v>1391</v>
      </c>
    </row>
    <row r="1597" spans="1:2">
      <c r="A1597" s="4" t="s">
        <v>1757</v>
      </c>
      <c r="B1597" s="4" t="s">
        <v>1391</v>
      </c>
    </row>
    <row r="1598" spans="1:2">
      <c r="A1598" s="4" t="s">
        <v>1758</v>
      </c>
      <c r="B1598" s="4" t="s">
        <v>1391</v>
      </c>
    </row>
    <row r="1599" spans="1:2">
      <c r="A1599" s="4" t="s">
        <v>1759</v>
      </c>
      <c r="B1599" s="4" t="s">
        <v>1760</v>
      </c>
    </row>
    <row r="1600" spans="1:2">
      <c r="A1600" s="4" t="s">
        <v>1761</v>
      </c>
      <c r="B1600" s="4" t="s">
        <v>1760</v>
      </c>
    </row>
    <row r="1601" spans="1:2">
      <c r="A1601" s="4" t="s">
        <v>1762</v>
      </c>
      <c r="B1601" s="4" t="s">
        <v>1760</v>
      </c>
    </row>
    <row r="1602" spans="1:2">
      <c r="A1602" s="4" t="s">
        <v>1763</v>
      </c>
      <c r="B1602" s="4" t="s">
        <v>1760</v>
      </c>
    </row>
    <row r="1603" spans="1:2">
      <c r="A1603" s="4" t="s">
        <v>1764</v>
      </c>
      <c r="B1603" s="4" t="s">
        <v>1760</v>
      </c>
    </row>
    <row r="1604" spans="1:2">
      <c r="A1604" s="4" t="s">
        <v>1765</v>
      </c>
      <c r="B1604" s="4" t="s">
        <v>1760</v>
      </c>
    </row>
    <row r="1605" spans="1:2">
      <c r="A1605" s="4" t="s">
        <v>1766</v>
      </c>
      <c r="B1605" s="4" t="s">
        <v>1760</v>
      </c>
    </row>
    <row r="1606" spans="1:2">
      <c r="A1606" s="4" t="s">
        <v>1767</v>
      </c>
      <c r="B1606" s="4" t="s">
        <v>1760</v>
      </c>
    </row>
    <row r="1607" spans="1:2">
      <c r="A1607" s="4" t="s">
        <v>1768</v>
      </c>
      <c r="B1607" s="4" t="s">
        <v>1760</v>
      </c>
    </row>
    <row r="1608" spans="1:2">
      <c r="A1608" s="4" t="s">
        <v>1769</v>
      </c>
      <c r="B1608" s="4" t="s">
        <v>1760</v>
      </c>
    </row>
    <row r="1609" spans="1:2">
      <c r="A1609" s="4" t="s">
        <v>1770</v>
      </c>
      <c r="B1609" s="4" t="s">
        <v>1760</v>
      </c>
    </row>
    <row r="1610" spans="1:2">
      <c r="A1610" s="4" t="s">
        <v>1771</v>
      </c>
      <c r="B1610" s="4" t="s">
        <v>1760</v>
      </c>
    </row>
    <row r="1611" spans="1:2">
      <c r="A1611" s="4" t="s">
        <v>1772</v>
      </c>
      <c r="B1611" s="4" t="s">
        <v>1760</v>
      </c>
    </row>
    <row r="1612" spans="1:2">
      <c r="A1612" s="4" t="s">
        <v>1773</v>
      </c>
      <c r="B1612" s="4" t="s">
        <v>1760</v>
      </c>
    </row>
    <row r="1613" spans="1:2">
      <c r="A1613" s="4" t="s">
        <v>1774</v>
      </c>
      <c r="B1613" s="4" t="s">
        <v>1760</v>
      </c>
    </row>
    <row r="1614" spans="1:2">
      <c r="A1614" s="4" t="s">
        <v>1775</v>
      </c>
      <c r="B1614" s="4" t="s">
        <v>1760</v>
      </c>
    </row>
    <row r="1615" spans="1:2">
      <c r="A1615" s="4" t="s">
        <v>1776</v>
      </c>
      <c r="B1615" s="4" t="s">
        <v>1760</v>
      </c>
    </row>
    <row r="1616" spans="1:2">
      <c r="A1616" s="4" t="s">
        <v>1777</v>
      </c>
      <c r="B1616" s="4" t="s">
        <v>1760</v>
      </c>
    </row>
    <row r="1617" spans="1:2">
      <c r="A1617" s="4" t="s">
        <v>1778</v>
      </c>
      <c r="B1617" s="4" t="s">
        <v>1760</v>
      </c>
    </row>
    <row r="1618" spans="1:2">
      <c r="A1618" s="4" t="s">
        <v>1779</v>
      </c>
      <c r="B1618" s="4" t="s">
        <v>1760</v>
      </c>
    </row>
    <row r="1619" spans="1:2">
      <c r="A1619" s="4" t="s">
        <v>1780</v>
      </c>
      <c r="B1619" s="4" t="s">
        <v>1760</v>
      </c>
    </row>
    <row r="1620" spans="1:2">
      <c r="A1620" s="4" t="s">
        <v>1781</v>
      </c>
      <c r="B1620" s="4" t="s">
        <v>1760</v>
      </c>
    </row>
    <row r="1621" spans="1:2">
      <c r="A1621" s="4" t="s">
        <v>1782</v>
      </c>
      <c r="B1621" s="4" t="s">
        <v>1760</v>
      </c>
    </row>
    <row r="1622" spans="1:2">
      <c r="A1622" s="4" t="s">
        <v>1783</v>
      </c>
      <c r="B1622" s="4" t="s">
        <v>1760</v>
      </c>
    </row>
    <row r="1623" spans="1:2">
      <c r="A1623" s="4" t="s">
        <v>1784</v>
      </c>
      <c r="B1623" s="4" t="s">
        <v>1760</v>
      </c>
    </row>
    <row r="1624" spans="1:2">
      <c r="A1624" s="4" t="s">
        <v>1785</v>
      </c>
      <c r="B1624" s="4" t="s">
        <v>1760</v>
      </c>
    </row>
    <row r="1625" spans="1:2">
      <c r="A1625" s="4" t="s">
        <v>1786</v>
      </c>
      <c r="B1625" s="4" t="s">
        <v>1760</v>
      </c>
    </row>
    <row r="1626" spans="1:2">
      <c r="A1626" s="4" t="s">
        <v>1787</v>
      </c>
      <c r="B1626" s="4" t="s">
        <v>1760</v>
      </c>
    </row>
    <row r="1627" spans="1:2">
      <c r="A1627" s="4" t="s">
        <v>1788</v>
      </c>
      <c r="B1627" s="4" t="s">
        <v>1760</v>
      </c>
    </row>
    <row r="1628" spans="1:2">
      <c r="A1628" s="4" t="s">
        <v>1789</v>
      </c>
      <c r="B1628" s="4" t="s">
        <v>1760</v>
      </c>
    </row>
    <row r="1629" spans="1:2">
      <c r="A1629" s="4" t="s">
        <v>1790</v>
      </c>
      <c r="B1629" s="4" t="s">
        <v>1760</v>
      </c>
    </row>
    <row r="1630" spans="1:2">
      <c r="A1630" s="4" t="s">
        <v>1791</v>
      </c>
      <c r="B1630" s="4" t="s">
        <v>1760</v>
      </c>
    </row>
    <row r="1631" spans="1:2">
      <c r="A1631" s="4" t="s">
        <v>1792</v>
      </c>
      <c r="B1631" s="4" t="s">
        <v>1760</v>
      </c>
    </row>
    <row r="1632" spans="1:2">
      <c r="A1632" s="4" t="s">
        <v>1793</v>
      </c>
      <c r="B1632" s="4" t="s">
        <v>1760</v>
      </c>
    </row>
    <row r="1633" spans="1:2">
      <c r="A1633" s="4" t="s">
        <v>1794</v>
      </c>
      <c r="B1633" s="4" t="s">
        <v>1760</v>
      </c>
    </row>
    <row r="1634" spans="1:2">
      <c r="A1634" s="4" t="s">
        <v>1795</v>
      </c>
      <c r="B1634" s="4" t="s">
        <v>1760</v>
      </c>
    </row>
    <row r="1635" spans="1:2">
      <c r="A1635" s="4" t="s">
        <v>1796</v>
      </c>
      <c r="B1635" s="4" t="s">
        <v>1760</v>
      </c>
    </row>
    <row r="1636" spans="1:2">
      <c r="A1636" s="4" t="s">
        <v>1797</v>
      </c>
      <c r="B1636" s="4" t="s">
        <v>1760</v>
      </c>
    </row>
    <row r="1637" spans="1:2">
      <c r="A1637" s="4" t="s">
        <v>1798</v>
      </c>
      <c r="B1637" s="4" t="s">
        <v>1760</v>
      </c>
    </row>
    <row r="1638" spans="1:2">
      <c r="A1638" s="4" t="s">
        <v>1799</v>
      </c>
      <c r="B1638" s="4" t="s">
        <v>1760</v>
      </c>
    </row>
    <row r="1639" spans="1:2">
      <c r="A1639" s="4" t="s">
        <v>1800</v>
      </c>
      <c r="B1639" s="4" t="s">
        <v>1760</v>
      </c>
    </row>
    <row r="1640" spans="1:2">
      <c r="A1640" s="4" t="s">
        <v>1801</v>
      </c>
      <c r="B1640" s="4" t="s">
        <v>1760</v>
      </c>
    </row>
    <row r="1641" spans="1:2">
      <c r="A1641" s="4" t="s">
        <v>1802</v>
      </c>
      <c r="B1641" s="4" t="s">
        <v>1760</v>
      </c>
    </row>
    <row r="1642" spans="1:2">
      <c r="A1642" s="4" t="s">
        <v>1803</v>
      </c>
      <c r="B1642" s="4" t="s">
        <v>1760</v>
      </c>
    </row>
    <row r="1643" spans="1:2">
      <c r="A1643" s="4" t="s">
        <v>1804</v>
      </c>
      <c r="B1643" s="4" t="s">
        <v>1760</v>
      </c>
    </row>
    <row r="1644" spans="1:2">
      <c r="A1644" s="4" t="s">
        <v>1805</v>
      </c>
      <c r="B1644" s="4" t="s">
        <v>1760</v>
      </c>
    </row>
    <row r="1645" spans="1:2">
      <c r="A1645" s="4" t="s">
        <v>1806</v>
      </c>
      <c r="B1645" s="4" t="s">
        <v>1760</v>
      </c>
    </row>
    <row r="1646" spans="1:2">
      <c r="A1646" s="4" t="s">
        <v>1807</v>
      </c>
      <c r="B1646" s="4" t="s">
        <v>1760</v>
      </c>
    </row>
    <row r="1647" spans="1:2">
      <c r="A1647" s="4" t="s">
        <v>1808</v>
      </c>
      <c r="B1647" s="4" t="s">
        <v>1760</v>
      </c>
    </row>
    <row r="1648" spans="1:2">
      <c r="A1648" s="4" t="s">
        <v>1809</v>
      </c>
      <c r="B1648" s="4" t="s">
        <v>1760</v>
      </c>
    </row>
    <row r="1649" spans="1:2">
      <c r="A1649" s="4" t="s">
        <v>1810</v>
      </c>
      <c r="B1649" s="4" t="s">
        <v>1811</v>
      </c>
    </row>
    <row r="1650" spans="1:2">
      <c r="A1650" s="4" t="s">
        <v>1812</v>
      </c>
      <c r="B1650" s="4" t="s">
        <v>1811</v>
      </c>
    </row>
    <row r="1651" spans="1:2">
      <c r="A1651" s="4" t="s">
        <v>1813</v>
      </c>
      <c r="B1651" s="4" t="s">
        <v>1811</v>
      </c>
    </row>
    <row r="1652" spans="1:2">
      <c r="A1652" s="4" t="s">
        <v>1814</v>
      </c>
      <c r="B1652" s="4" t="s">
        <v>1811</v>
      </c>
    </row>
    <row r="1653" spans="1:2">
      <c r="A1653" s="4" t="s">
        <v>1815</v>
      </c>
      <c r="B1653" s="4" t="s">
        <v>1811</v>
      </c>
    </row>
    <row r="1654" spans="1:2">
      <c r="A1654" s="4" t="s">
        <v>1816</v>
      </c>
      <c r="B1654" s="4" t="s">
        <v>1811</v>
      </c>
    </row>
    <row r="1655" spans="1:2">
      <c r="A1655" s="4" t="s">
        <v>1817</v>
      </c>
      <c r="B1655" s="4" t="s">
        <v>1811</v>
      </c>
    </row>
    <row r="1656" spans="1:2">
      <c r="A1656" s="4" t="s">
        <v>1818</v>
      </c>
      <c r="B1656" s="4" t="s">
        <v>1811</v>
      </c>
    </row>
    <row r="1657" spans="1:2">
      <c r="A1657" s="4" t="s">
        <v>1819</v>
      </c>
      <c r="B1657" s="4" t="s">
        <v>1811</v>
      </c>
    </row>
    <row r="1658" spans="1:2">
      <c r="A1658" s="4" t="s">
        <v>1820</v>
      </c>
      <c r="B1658" s="4" t="s">
        <v>1811</v>
      </c>
    </row>
    <row r="1659" spans="1:2">
      <c r="A1659" s="4" t="s">
        <v>1821</v>
      </c>
      <c r="B1659" s="4" t="s">
        <v>1811</v>
      </c>
    </row>
    <row r="1660" spans="1:2">
      <c r="A1660" s="4" t="s">
        <v>1822</v>
      </c>
      <c r="B1660" s="4" t="s">
        <v>1811</v>
      </c>
    </row>
    <row r="1661" spans="1:2">
      <c r="A1661" s="4" t="s">
        <v>1823</v>
      </c>
      <c r="B1661" s="4" t="s">
        <v>1811</v>
      </c>
    </row>
    <row r="1662" spans="1:2">
      <c r="A1662" s="4" t="s">
        <v>1824</v>
      </c>
      <c r="B1662" s="4" t="s">
        <v>1811</v>
      </c>
    </row>
    <row r="1663" spans="1:2">
      <c r="A1663" s="4" t="s">
        <v>1825</v>
      </c>
      <c r="B1663" s="4" t="s">
        <v>1811</v>
      </c>
    </row>
    <row r="1664" spans="1:2">
      <c r="A1664" s="4" t="s">
        <v>1826</v>
      </c>
      <c r="B1664" s="4" t="s">
        <v>1811</v>
      </c>
    </row>
    <row r="1665" spans="1:2">
      <c r="A1665" s="4" t="s">
        <v>1827</v>
      </c>
      <c r="B1665" s="4" t="s">
        <v>1811</v>
      </c>
    </row>
    <row r="1666" spans="1:2">
      <c r="A1666" s="4" t="s">
        <v>1828</v>
      </c>
      <c r="B1666" s="4" t="s">
        <v>1811</v>
      </c>
    </row>
    <row r="1667" spans="1:2">
      <c r="A1667" s="4" t="s">
        <v>1829</v>
      </c>
      <c r="B1667" s="4" t="s">
        <v>1811</v>
      </c>
    </row>
    <row r="1668" spans="1:2">
      <c r="A1668" s="4" t="s">
        <v>1830</v>
      </c>
      <c r="B1668" s="4" t="s">
        <v>1811</v>
      </c>
    </row>
    <row r="1669" spans="1:2">
      <c r="A1669" s="4" t="s">
        <v>1831</v>
      </c>
      <c r="B1669" s="4" t="s">
        <v>1811</v>
      </c>
    </row>
    <row r="1670" spans="1:2">
      <c r="A1670" s="4" t="s">
        <v>1832</v>
      </c>
      <c r="B1670" s="4" t="s">
        <v>1811</v>
      </c>
    </row>
    <row r="1671" spans="1:2">
      <c r="A1671" s="4" t="s">
        <v>1833</v>
      </c>
      <c r="B1671" s="4" t="s">
        <v>1811</v>
      </c>
    </row>
    <row r="1672" spans="1:2">
      <c r="A1672" s="4" t="s">
        <v>1834</v>
      </c>
      <c r="B1672" s="4" t="s">
        <v>1811</v>
      </c>
    </row>
    <row r="1673" spans="1:2">
      <c r="A1673" s="4" t="s">
        <v>1835</v>
      </c>
      <c r="B1673" s="4" t="s">
        <v>1811</v>
      </c>
    </row>
    <row r="1674" spans="1:2">
      <c r="A1674" s="4" t="s">
        <v>1836</v>
      </c>
      <c r="B1674" s="4" t="s">
        <v>1811</v>
      </c>
    </row>
    <row r="1675" spans="1:2">
      <c r="A1675" s="4" t="s">
        <v>1837</v>
      </c>
      <c r="B1675" s="4" t="s">
        <v>1811</v>
      </c>
    </row>
    <row r="1676" spans="1:2">
      <c r="A1676" s="4" t="s">
        <v>1838</v>
      </c>
      <c r="B1676" s="4" t="s">
        <v>1811</v>
      </c>
    </row>
    <row r="1677" spans="1:2">
      <c r="A1677" s="4" t="s">
        <v>1839</v>
      </c>
      <c r="B1677" s="4" t="s">
        <v>1811</v>
      </c>
    </row>
    <row r="1678" spans="1:2">
      <c r="A1678" s="4" t="s">
        <v>1840</v>
      </c>
      <c r="B1678" s="4" t="s">
        <v>1811</v>
      </c>
    </row>
    <row r="1679" spans="1:2">
      <c r="A1679" s="4" t="s">
        <v>1841</v>
      </c>
      <c r="B1679" s="4" t="s">
        <v>1811</v>
      </c>
    </row>
    <row r="1680" spans="1:2">
      <c r="A1680" s="4" t="s">
        <v>1842</v>
      </c>
      <c r="B1680" s="4" t="s">
        <v>1811</v>
      </c>
    </row>
    <row r="1681" spans="1:2">
      <c r="A1681" s="4" t="s">
        <v>1843</v>
      </c>
      <c r="B1681" s="4" t="s">
        <v>1811</v>
      </c>
    </row>
    <row r="1682" spans="1:2">
      <c r="A1682" s="4" t="s">
        <v>1844</v>
      </c>
      <c r="B1682" s="4" t="s">
        <v>1811</v>
      </c>
    </row>
    <row r="1683" spans="1:2">
      <c r="A1683" s="4" t="s">
        <v>1845</v>
      </c>
      <c r="B1683" s="4" t="s">
        <v>1811</v>
      </c>
    </row>
    <row r="1684" spans="1:2">
      <c r="A1684" s="4" t="s">
        <v>1846</v>
      </c>
      <c r="B1684" s="4" t="s">
        <v>1811</v>
      </c>
    </row>
    <row r="1685" spans="1:2">
      <c r="A1685" s="4" t="s">
        <v>1847</v>
      </c>
      <c r="B1685" s="4" t="s">
        <v>1811</v>
      </c>
    </row>
    <row r="1686" spans="1:2">
      <c r="A1686" s="4" t="s">
        <v>1848</v>
      </c>
      <c r="B1686" s="4" t="s">
        <v>1811</v>
      </c>
    </row>
    <row r="1687" spans="1:2">
      <c r="A1687" s="4" t="s">
        <v>1849</v>
      </c>
      <c r="B1687" s="4" t="s">
        <v>1811</v>
      </c>
    </row>
    <row r="1688" spans="1:2">
      <c r="A1688" s="4" t="s">
        <v>1850</v>
      </c>
      <c r="B1688" s="4" t="s">
        <v>1811</v>
      </c>
    </row>
    <row r="1689" spans="1:2">
      <c r="A1689" s="4" t="s">
        <v>1851</v>
      </c>
      <c r="B1689" s="4" t="s">
        <v>1811</v>
      </c>
    </row>
    <row r="1690" spans="1:2">
      <c r="A1690" s="4" t="s">
        <v>1852</v>
      </c>
      <c r="B1690" s="4" t="s">
        <v>1811</v>
      </c>
    </row>
    <row r="1691" spans="1:2">
      <c r="A1691" s="4" t="s">
        <v>1853</v>
      </c>
      <c r="B1691" s="4" t="s">
        <v>1811</v>
      </c>
    </row>
    <row r="1692" spans="1:2">
      <c r="A1692" s="4" t="s">
        <v>1854</v>
      </c>
      <c r="B1692" s="4" t="s">
        <v>1811</v>
      </c>
    </row>
    <row r="1693" spans="1:2">
      <c r="A1693" s="4" t="s">
        <v>1855</v>
      </c>
      <c r="B1693" s="4" t="s">
        <v>1811</v>
      </c>
    </row>
    <row r="1694" spans="1:2">
      <c r="A1694" s="4" t="s">
        <v>1856</v>
      </c>
      <c r="B1694" s="4" t="s">
        <v>1811</v>
      </c>
    </row>
    <row r="1695" spans="1:2">
      <c r="A1695" s="4" t="s">
        <v>1857</v>
      </c>
      <c r="B1695" s="4" t="s">
        <v>1811</v>
      </c>
    </row>
    <row r="1696" spans="1:2">
      <c r="A1696" s="4" t="s">
        <v>1858</v>
      </c>
      <c r="B1696" s="4" t="s">
        <v>1811</v>
      </c>
    </row>
    <row r="1697" spans="1:2">
      <c r="A1697" s="4" t="s">
        <v>1859</v>
      </c>
      <c r="B1697" s="4" t="s">
        <v>1811</v>
      </c>
    </row>
    <row r="1698" spans="1:2">
      <c r="A1698" s="4" t="s">
        <v>1860</v>
      </c>
      <c r="B1698" s="4" t="s">
        <v>1811</v>
      </c>
    </row>
    <row r="1699" spans="1:2">
      <c r="A1699" s="4" t="s">
        <v>1861</v>
      </c>
      <c r="B1699" s="4" t="s">
        <v>1811</v>
      </c>
    </row>
    <row r="1700" spans="1:2">
      <c r="A1700" s="4" t="s">
        <v>1862</v>
      </c>
      <c r="B1700" s="4" t="s">
        <v>1811</v>
      </c>
    </row>
    <row r="1701" spans="1:2">
      <c r="A1701" s="4" t="s">
        <v>1863</v>
      </c>
      <c r="B1701" s="4" t="s">
        <v>1811</v>
      </c>
    </row>
    <row r="1702" spans="1:2">
      <c r="A1702" s="4" t="s">
        <v>1864</v>
      </c>
      <c r="B1702" s="4" t="s">
        <v>1811</v>
      </c>
    </row>
    <row r="1703" spans="1:2">
      <c r="A1703" s="4" t="s">
        <v>1865</v>
      </c>
      <c r="B1703" s="4" t="s">
        <v>1811</v>
      </c>
    </row>
    <row r="1704" spans="1:2">
      <c r="A1704" s="4" t="s">
        <v>1866</v>
      </c>
      <c r="B1704" s="4" t="s">
        <v>1811</v>
      </c>
    </row>
    <row r="1705" spans="1:2">
      <c r="A1705" s="4" t="s">
        <v>1867</v>
      </c>
      <c r="B1705" s="4" t="s">
        <v>1811</v>
      </c>
    </row>
    <row r="1706" spans="1:2">
      <c r="A1706" s="4" t="s">
        <v>1868</v>
      </c>
      <c r="B1706" s="4" t="s">
        <v>1811</v>
      </c>
    </row>
    <row r="1707" spans="1:2">
      <c r="A1707" s="4" t="s">
        <v>1869</v>
      </c>
      <c r="B1707" s="4" t="s">
        <v>1811</v>
      </c>
    </row>
    <row r="1708" spans="1:2">
      <c r="A1708" s="4" t="s">
        <v>1870</v>
      </c>
      <c r="B1708" s="4" t="s">
        <v>1811</v>
      </c>
    </row>
    <row r="1709" spans="1:2">
      <c r="A1709" s="4" t="s">
        <v>1871</v>
      </c>
      <c r="B1709" s="4" t="s">
        <v>1811</v>
      </c>
    </row>
    <row r="1710" spans="1:2">
      <c r="A1710" s="4" t="s">
        <v>1872</v>
      </c>
      <c r="B1710" s="4" t="s">
        <v>1811</v>
      </c>
    </row>
    <row r="1711" spans="1:2">
      <c r="A1711" s="4" t="s">
        <v>1873</v>
      </c>
      <c r="B1711" s="4" t="s">
        <v>1811</v>
      </c>
    </row>
    <row r="1712" spans="1:2">
      <c r="A1712" s="4" t="s">
        <v>1874</v>
      </c>
      <c r="B1712" s="4" t="s">
        <v>1811</v>
      </c>
    </row>
    <row r="1713" spans="1:2">
      <c r="A1713" s="4" t="s">
        <v>1875</v>
      </c>
      <c r="B1713" s="4" t="s">
        <v>1811</v>
      </c>
    </row>
    <row r="1714" spans="1:2">
      <c r="A1714" s="4" t="s">
        <v>1876</v>
      </c>
      <c r="B1714" s="4" t="s">
        <v>1811</v>
      </c>
    </row>
    <row r="1715" spans="1:2">
      <c r="A1715" s="4" t="s">
        <v>1877</v>
      </c>
      <c r="B1715" s="4" t="s">
        <v>1811</v>
      </c>
    </row>
    <row r="1716" spans="1:2">
      <c r="A1716" s="4" t="s">
        <v>1878</v>
      </c>
      <c r="B1716" s="4" t="s">
        <v>1811</v>
      </c>
    </row>
    <row r="1717" spans="1:2">
      <c r="A1717" s="4" t="s">
        <v>1879</v>
      </c>
      <c r="B1717" s="4" t="s">
        <v>1811</v>
      </c>
    </row>
    <row r="1718" spans="1:2">
      <c r="A1718" s="4" t="s">
        <v>1880</v>
      </c>
      <c r="B1718" s="4" t="s">
        <v>1811</v>
      </c>
    </row>
    <row r="1719" spans="1:2">
      <c r="A1719" s="4" t="s">
        <v>1881</v>
      </c>
      <c r="B1719" s="4" t="s">
        <v>1811</v>
      </c>
    </row>
    <row r="1720" spans="1:2">
      <c r="A1720" s="4" t="s">
        <v>1882</v>
      </c>
      <c r="B1720" s="4" t="s">
        <v>1811</v>
      </c>
    </row>
    <row r="1721" spans="1:2">
      <c r="A1721" s="4" t="s">
        <v>1883</v>
      </c>
      <c r="B1721" s="4" t="s">
        <v>1811</v>
      </c>
    </row>
    <row r="1722" spans="1:2">
      <c r="A1722" s="4" t="s">
        <v>1884</v>
      </c>
      <c r="B1722" s="4" t="s">
        <v>1811</v>
      </c>
    </row>
    <row r="1723" spans="1:2">
      <c r="A1723" s="4" t="s">
        <v>1885</v>
      </c>
      <c r="B1723" s="4" t="s">
        <v>1811</v>
      </c>
    </row>
    <row r="1724" spans="1:2">
      <c r="A1724" s="4" t="s">
        <v>1886</v>
      </c>
      <c r="B1724" s="4" t="s">
        <v>1811</v>
      </c>
    </row>
    <row r="1725" spans="1:2">
      <c r="A1725" s="4" t="s">
        <v>1887</v>
      </c>
      <c r="B1725" s="4" t="s">
        <v>1811</v>
      </c>
    </row>
    <row r="1726" spans="1:2">
      <c r="A1726" s="4" t="s">
        <v>1888</v>
      </c>
      <c r="B1726" s="4" t="s">
        <v>1811</v>
      </c>
    </row>
    <row r="1727" spans="1:2">
      <c r="A1727" s="4" t="s">
        <v>1889</v>
      </c>
      <c r="B1727" s="4" t="s">
        <v>1811</v>
      </c>
    </row>
    <row r="1728" spans="1:2">
      <c r="A1728" s="4" t="s">
        <v>1890</v>
      </c>
      <c r="B1728" s="4" t="s">
        <v>1811</v>
      </c>
    </row>
    <row r="1729" spans="1:2">
      <c r="A1729" s="4" t="s">
        <v>1891</v>
      </c>
      <c r="B1729" s="4" t="s">
        <v>1891</v>
      </c>
    </row>
    <row r="1730" spans="1:2">
      <c r="A1730" s="4" t="s">
        <v>2045</v>
      </c>
      <c r="B1730" s="4" t="s">
        <v>2045</v>
      </c>
    </row>
    <row r="1731" spans="1:2">
      <c r="A1731" s="4"/>
      <c r="B1731" s="4"/>
    </row>
    <row r="1732" spans="1:2">
      <c r="A1732" s="4"/>
      <c r="B1732" s="4"/>
    </row>
    <row r="1733" spans="1:2">
      <c r="A1733" s="4"/>
      <c r="B1733" s="4"/>
    </row>
    <row r="1734" spans="1:2">
      <c r="A1734" s="4"/>
      <c r="B1734" s="4"/>
    </row>
    <row r="1735" spans="1:2">
      <c r="A1735" s="4"/>
      <c r="B1735" s="4"/>
    </row>
    <row r="1736" spans="1:2">
      <c r="A1736" s="4"/>
      <c r="B1736" s="4"/>
    </row>
    <row r="1737" spans="1:2">
      <c r="A1737" s="4"/>
      <c r="B1737" s="4"/>
    </row>
    <row r="1738" spans="1:2">
      <c r="A1738" s="4"/>
      <c r="B1738" s="4"/>
    </row>
    <row r="1739" spans="1:2">
      <c r="A1739" s="4"/>
      <c r="B1739" s="4"/>
    </row>
    <row r="1740" spans="1:2">
      <c r="A1740" s="4"/>
      <c r="B1740" s="4"/>
    </row>
    <row r="1741" spans="1:2">
      <c r="A1741" s="4"/>
      <c r="B1741" s="4"/>
    </row>
    <row r="1742" spans="1:2">
      <c r="A1742" s="4"/>
      <c r="B1742" s="4"/>
    </row>
    <row r="1743" spans="1:2">
      <c r="A1743" s="4"/>
      <c r="B1743" s="4"/>
    </row>
    <row r="1744" spans="1:2">
      <c r="A1744" s="4"/>
      <c r="B1744" s="4"/>
    </row>
    <row r="1745" spans="1:2">
      <c r="A1745" s="4"/>
      <c r="B1745" s="4"/>
    </row>
    <row r="1746" spans="1:2">
      <c r="A1746" s="4"/>
      <c r="B1746" s="4"/>
    </row>
    <row r="1747" spans="1:2">
      <c r="A1747" s="4"/>
      <c r="B1747" s="4"/>
    </row>
    <row r="1748" spans="1:2">
      <c r="A1748" s="4"/>
      <c r="B1748" s="4"/>
    </row>
    <row r="1749" spans="1:2">
      <c r="A1749" s="4"/>
      <c r="B1749" s="4"/>
    </row>
    <row r="1750" spans="1:2">
      <c r="A1750" s="4"/>
      <c r="B1750" s="4"/>
    </row>
    <row r="1751" spans="1:2">
      <c r="A1751" s="4"/>
      <c r="B1751" s="4"/>
    </row>
    <row r="1752" spans="1:2">
      <c r="A1752" s="4"/>
      <c r="B1752" s="4"/>
    </row>
    <row r="1753" spans="1:2">
      <c r="A1753" s="4"/>
      <c r="B1753" s="4"/>
    </row>
    <row r="1754" spans="1:2">
      <c r="A1754" s="4"/>
      <c r="B1754" s="4"/>
    </row>
    <row r="1755" spans="1:2">
      <c r="A1755" s="4"/>
      <c r="B1755" s="4"/>
    </row>
    <row r="1756" spans="1:2">
      <c r="A1756" s="4"/>
      <c r="B1756" s="4"/>
    </row>
    <row r="1757" spans="1:2">
      <c r="A1757" s="4"/>
      <c r="B1757" s="4"/>
    </row>
    <row r="1758" spans="1:2">
      <c r="A1758" s="4"/>
      <c r="B1758" s="4"/>
    </row>
    <row r="1759" spans="1:2">
      <c r="A1759" s="4"/>
      <c r="B1759" s="4"/>
    </row>
    <row r="1760" spans="1:2">
      <c r="A1760" s="4"/>
      <c r="B1760" s="4"/>
    </row>
    <row r="1761" spans="1:2">
      <c r="A1761" s="4"/>
      <c r="B1761" s="4"/>
    </row>
    <row r="1762" spans="1:2">
      <c r="A1762" s="4"/>
      <c r="B1762" s="4"/>
    </row>
    <row r="1763" spans="1:2">
      <c r="A1763" s="4"/>
      <c r="B1763" s="4"/>
    </row>
    <row r="1764" spans="1:2">
      <c r="A1764" s="4"/>
      <c r="B1764" s="4"/>
    </row>
    <row r="1765" spans="1:2">
      <c r="A1765" s="4"/>
      <c r="B1765" s="4"/>
    </row>
    <row r="1766" spans="1:2">
      <c r="A1766" s="4"/>
      <c r="B1766" s="4"/>
    </row>
    <row r="1767" spans="1:2">
      <c r="A1767" s="4"/>
      <c r="B1767" s="4"/>
    </row>
    <row r="1768" spans="1:2">
      <c r="A1768" s="4"/>
      <c r="B1768" s="4"/>
    </row>
    <row r="1769" spans="1:2">
      <c r="A1769" s="4"/>
      <c r="B1769" s="4"/>
    </row>
    <row r="1770" spans="1:2">
      <c r="A1770" s="4"/>
      <c r="B1770" s="4"/>
    </row>
    <row r="1771" spans="1:2">
      <c r="A1771" s="4"/>
      <c r="B1771" s="4"/>
    </row>
    <row r="1772" spans="1:2">
      <c r="A1772" s="4"/>
      <c r="B1772" s="4"/>
    </row>
    <row r="1773" spans="1:2">
      <c r="A1773" s="4"/>
      <c r="B1773" s="4"/>
    </row>
    <row r="1774" spans="1:2">
      <c r="A1774" s="4"/>
      <c r="B1774" s="4"/>
    </row>
    <row r="1775" spans="1:2">
      <c r="A1775" s="4"/>
      <c r="B1775" s="4"/>
    </row>
    <row r="1776" spans="1:2">
      <c r="A1776" s="4"/>
      <c r="B1776" s="4"/>
    </row>
    <row r="1777" spans="1:2">
      <c r="A1777" s="4"/>
      <c r="B1777" s="4"/>
    </row>
    <row r="1778" spans="1:2">
      <c r="A1778" s="4"/>
      <c r="B1778" s="4"/>
    </row>
    <row r="1779" spans="1:2">
      <c r="A1779" s="4"/>
      <c r="B1779" s="4"/>
    </row>
    <row r="1780" spans="1:2">
      <c r="A1780" s="4"/>
      <c r="B1780" s="4"/>
    </row>
    <row r="1781" spans="1:2">
      <c r="A1781" s="4"/>
      <c r="B1781" s="4"/>
    </row>
    <row r="1782" spans="1:2">
      <c r="A1782" s="4"/>
      <c r="B1782" s="4"/>
    </row>
    <row r="1783" spans="1:2">
      <c r="A1783" s="4"/>
      <c r="B1783" s="4"/>
    </row>
    <row r="1784" spans="1:2">
      <c r="A1784" s="4"/>
      <c r="B1784" s="4"/>
    </row>
    <row r="1785" spans="1:2">
      <c r="A1785" s="4"/>
      <c r="B1785" s="4"/>
    </row>
    <row r="1786" spans="1:2">
      <c r="A1786" s="4"/>
      <c r="B1786" s="4"/>
    </row>
    <row r="1787" spans="1:2">
      <c r="A1787" s="4"/>
      <c r="B1787" s="4"/>
    </row>
    <row r="1788" spans="1:2">
      <c r="A1788" s="4"/>
      <c r="B1788" s="4"/>
    </row>
    <row r="1789" spans="1:2">
      <c r="A1789" s="4"/>
      <c r="B1789" s="4"/>
    </row>
    <row r="1790" spans="1:2">
      <c r="A1790" s="4"/>
      <c r="B1790" s="4"/>
    </row>
    <row r="1791" spans="1:2">
      <c r="A1791" s="4"/>
      <c r="B1791" s="4"/>
    </row>
    <row r="1792" spans="1:2">
      <c r="A1792" s="4"/>
      <c r="B1792" s="4"/>
    </row>
    <row r="1793" spans="1:2">
      <c r="A1793" s="4"/>
      <c r="B1793" s="4"/>
    </row>
    <row r="1794" spans="1:2">
      <c r="A1794" s="4"/>
      <c r="B1794" s="4"/>
    </row>
    <row r="1795" spans="1:2">
      <c r="A1795" s="4"/>
      <c r="B1795" s="4"/>
    </row>
    <row r="1796" spans="1:2">
      <c r="A1796" s="4"/>
      <c r="B1796" s="4"/>
    </row>
    <row r="1797" spans="1:2">
      <c r="A1797" s="4"/>
      <c r="B1797" s="4"/>
    </row>
    <row r="1798" spans="1:2">
      <c r="A1798" s="4"/>
      <c r="B1798" s="4"/>
    </row>
    <row r="1799" spans="1:2">
      <c r="A1799" s="4"/>
      <c r="B1799" s="4"/>
    </row>
    <row r="1800" spans="1:2">
      <c r="A1800" s="4"/>
      <c r="B1800" s="4"/>
    </row>
    <row r="1801" spans="1:2">
      <c r="A1801" s="4"/>
      <c r="B1801" s="4"/>
    </row>
    <row r="1802" spans="1:2">
      <c r="A1802" s="4"/>
      <c r="B1802" s="4"/>
    </row>
    <row r="1803" spans="1:2">
      <c r="A1803" s="4"/>
      <c r="B1803" s="4"/>
    </row>
    <row r="1804" spans="1:2">
      <c r="A1804" s="4"/>
      <c r="B1804" s="4"/>
    </row>
    <row r="1805" spans="1:2">
      <c r="A1805" s="4"/>
      <c r="B1805" s="4"/>
    </row>
    <row r="1806" spans="1:2">
      <c r="A1806" s="4"/>
      <c r="B1806" s="4"/>
    </row>
    <row r="1807" spans="1:2">
      <c r="A1807" s="4"/>
      <c r="B1807" s="4"/>
    </row>
    <row r="1808" spans="1:2">
      <c r="A1808" s="4"/>
      <c r="B1808" s="4"/>
    </row>
    <row r="1809" spans="1:2">
      <c r="A1809" s="4"/>
      <c r="B1809" s="4"/>
    </row>
    <row r="1810" spans="1:2">
      <c r="A1810" s="4"/>
      <c r="B1810" s="4"/>
    </row>
    <row r="1811" spans="1:2">
      <c r="A1811" s="4"/>
      <c r="B1811" s="4"/>
    </row>
    <row r="1812" spans="1:2">
      <c r="A1812" s="4"/>
      <c r="B1812" s="4"/>
    </row>
    <row r="1813" spans="1:2">
      <c r="A1813" s="4"/>
      <c r="B1813" s="4"/>
    </row>
    <row r="1814" spans="1:2">
      <c r="A1814" s="4"/>
      <c r="B1814" s="4"/>
    </row>
    <row r="1815" spans="1:2">
      <c r="A1815" s="4"/>
      <c r="B1815" s="4"/>
    </row>
    <row r="1816" spans="1:2">
      <c r="A1816" s="4"/>
      <c r="B1816" s="4"/>
    </row>
    <row r="1817" spans="1:2">
      <c r="A1817" s="4"/>
      <c r="B1817" s="4"/>
    </row>
    <row r="1818" spans="1:2">
      <c r="A1818" s="4"/>
      <c r="B1818" s="4"/>
    </row>
    <row r="1819" spans="1:2">
      <c r="A1819" s="4"/>
      <c r="B1819" s="4"/>
    </row>
    <row r="1820" spans="1:2">
      <c r="A1820" s="4"/>
      <c r="B1820" s="4"/>
    </row>
    <row r="1821" spans="1:2">
      <c r="A1821" s="4"/>
      <c r="B1821" s="4"/>
    </row>
    <row r="1822" spans="1:2">
      <c r="A1822" s="4"/>
      <c r="B1822" s="4"/>
    </row>
    <row r="1823" spans="1:2">
      <c r="A1823" s="4"/>
      <c r="B1823" s="4"/>
    </row>
    <row r="1824" spans="1:2">
      <c r="A1824" s="4"/>
      <c r="B1824" s="4"/>
    </row>
    <row r="1825" spans="1:2">
      <c r="A1825" s="4"/>
      <c r="B1825" s="4"/>
    </row>
    <row r="1826" spans="1:2">
      <c r="A1826" s="4"/>
      <c r="B1826" s="4"/>
    </row>
    <row r="1827" spans="1:2">
      <c r="A1827" s="4"/>
      <c r="B1827" s="4"/>
    </row>
    <row r="1828" spans="1:2">
      <c r="A1828" s="4"/>
      <c r="B1828" s="4"/>
    </row>
    <row r="1829" spans="1:2">
      <c r="A1829" s="4"/>
      <c r="B1829" s="4"/>
    </row>
    <row r="1830" spans="1:2">
      <c r="A1830" s="4"/>
      <c r="B1830" s="4"/>
    </row>
    <row r="1831" spans="1:2">
      <c r="A1831" s="4"/>
      <c r="B1831" s="4"/>
    </row>
    <row r="1832" spans="1:2">
      <c r="A1832" s="4"/>
      <c r="B1832" s="4"/>
    </row>
    <row r="1833" spans="1:2">
      <c r="A1833" s="4"/>
      <c r="B1833" s="4"/>
    </row>
    <row r="1834" spans="1:2">
      <c r="A1834" s="4"/>
      <c r="B1834" s="4"/>
    </row>
    <row r="1835" spans="1:2">
      <c r="A1835" s="4"/>
      <c r="B1835" s="4"/>
    </row>
    <row r="1836" spans="1:2">
      <c r="A1836" s="4"/>
      <c r="B1836" s="4"/>
    </row>
    <row r="1837" spans="1:2">
      <c r="A1837" s="4"/>
      <c r="B1837" s="4"/>
    </row>
    <row r="1838" spans="1:2">
      <c r="A1838" s="4"/>
      <c r="B1838" s="4"/>
    </row>
    <row r="1839" spans="1:2">
      <c r="A1839" s="4"/>
      <c r="B1839" s="4"/>
    </row>
    <row r="1840" spans="1:2">
      <c r="A1840" s="4"/>
      <c r="B1840" s="4"/>
    </row>
    <row r="1841" spans="1:2">
      <c r="A1841" s="4"/>
      <c r="B1841" s="4"/>
    </row>
    <row r="1842" spans="1:2">
      <c r="A1842" s="4"/>
      <c r="B1842" s="4"/>
    </row>
    <row r="1843" spans="1:2">
      <c r="A1843" s="4"/>
      <c r="B1843" s="4"/>
    </row>
    <row r="1844" spans="1:2">
      <c r="A1844" s="4"/>
      <c r="B1844" s="4"/>
    </row>
    <row r="1845" spans="1:2">
      <c r="A1845" s="4"/>
      <c r="B1845" s="4"/>
    </row>
    <row r="1846" spans="1:2">
      <c r="A1846" s="4"/>
      <c r="B1846" s="4"/>
    </row>
    <row r="1847" spans="1:2">
      <c r="A1847" s="4"/>
      <c r="B1847" s="4"/>
    </row>
    <row r="1848" spans="1:2">
      <c r="A1848" s="4"/>
      <c r="B1848" s="4"/>
    </row>
    <row r="1849" spans="1:2">
      <c r="A1849" s="4"/>
      <c r="B1849" s="4"/>
    </row>
    <row r="1850" spans="1:2">
      <c r="A1850" s="4"/>
      <c r="B1850" s="4"/>
    </row>
    <row r="1851" spans="1:2">
      <c r="A1851" s="4"/>
      <c r="B1851" s="4"/>
    </row>
    <row r="1852" spans="1:2">
      <c r="A1852" s="4"/>
      <c r="B1852" s="4"/>
    </row>
    <row r="1853" spans="1:2">
      <c r="A1853" s="4"/>
      <c r="B1853" s="4"/>
    </row>
    <row r="1854" spans="1:2">
      <c r="A1854" s="4"/>
      <c r="B1854" s="4"/>
    </row>
    <row r="1855" spans="1:2">
      <c r="A1855" s="4"/>
      <c r="B1855" s="4"/>
    </row>
    <row r="1856" spans="1:2">
      <c r="A1856" s="4"/>
      <c r="B1856" s="4"/>
    </row>
    <row r="1857" spans="1:2">
      <c r="A1857" s="4"/>
      <c r="B1857" s="4"/>
    </row>
    <row r="1858" spans="1:2">
      <c r="A1858" s="4"/>
      <c r="B1858" s="4"/>
    </row>
    <row r="1859" spans="1:2">
      <c r="A1859" s="4"/>
      <c r="B1859" s="4"/>
    </row>
    <row r="1860" spans="1:2">
      <c r="A1860" s="4"/>
      <c r="B1860" s="4"/>
    </row>
    <row r="1861" spans="1:2">
      <c r="A1861" s="4"/>
      <c r="B1861" s="4"/>
    </row>
    <row r="1862" spans="1:2">
      <c r="A1862" s="4"/>
      <c r="B1862" s="4"/>
    </row>
    <row r="1863" spans="1:2">
      <c r="A1863" s="4"/>
      <c r="B1863" s="4"/>
    </row>
    <row r="1864" spans="1:2">
      <c r="A1864" s="4"/>
      <c r="B1864" s="4"/>
    </row>
    <row r="1865" spans="1:2">
      <c r="A1865" s="4"/>
      <c r="B1865" s="4"/>
    </row>
    <row r="1866" spans="1:2">
      <c r="A1866" s="4"/>
      <c r="B1866" s="4"/>
    </row>
    <row r="1867" spans="1:2">
      <c r="A1867" s="4"/>
      <c r="B1867" s="4"/>
    </row>
    <row r="1868" spans="1:2">
      <c r="A1868" s="4"/>
      <c r="B1868" s="4"/>
    </row>
    <row r="1869" spans="1:2">
      <c r="A1869" s="4"/>
      <c r="B1869" s="4"/>
    </row>
    <row r="1870" spans="1:2">
      <c r="A1870" s="4"/>
      <c r="B1870" s="4"/>
    </row>
    <row r="1871" spans="1:2">
      <c r="A1871" s="4"/>
      <c r="B1871" s="4"/>
    </row>
    <row r="1872" spans="1:2">
      <c r="A1872" s="4"/>
      <c r="B1872" s="4"/>
    </row>
    <row r="1873" spans="1:2">
      <c r="A1873" s="4"/>
      <c r="B1873" s="4"/>
    </row>
    <row r="1874" spans="1:2">
      <c r="A1874" s="4"/>
      <c r="B1874" s="4"/>
    </row>
    <row r="1875" spans="1:2">
      <c r="A1875" s="4"/>
      <c r="B1875" s="4"/>
    </row>
    <row r="1876" spans="1:2">
      <c r="A1876" s="4"/>
      <c r="B1876" s="4"/>
    </row>
    <row r="1877" spans="1:2">
      <c r="A1877" s="4"/>
      <c r="B1877" s="4"/>
    </row>
    <row r="1878" spans="1:2">
      <c r="A1878" s="4"/>
      <c r="B1878" s="4"/>
    </row>
    <row r="1879" spans="1:2">
      <c r="A1879" s="4"/>
      <c r="B1879" s="4"/>
    </row>
    <row r="1880" spans="1:2">
      <c r="A1880" s="4"/>
      <c r="B1880" s="4"/>
    </row>
    <row r="1881" spans="1:2">
      <c r="A1881" s="4"/>
      <c r="B1881" s="4"/>
    </row>
    <row r="1882" spans="1:2">
      <c r="A1882" s="4"/>
      <c r="B1882" s="4"/>
    </row>
    <row r="1883" spans="1:2">
      <c r="A1883" s="4"/>
      <c r="B1883" s="4"/>
    </row>
    <row r="1884" spans="1:2">
      <c r="A1884" s="4"/>
      <c r="B1884" s="4"/>
    </row>
    <row r="1885" spans="1:2">
      <c r="A1885" s="4"/>
      <c r="B1885" s="4"/>
    </row>
    <row r="1886" spans="1:2">
      <c r="A1886" s="4"/>
      <c r="B1886" s="4"/>
    </row>
    <row r="1887" spans="1:2">
      <c r="A1887" s="4"/>
      <c r="B1887" s="4"/>
    </row>
    <row r="1888" spans="1:2">
      <c r="A1888" s="4"/>
      <c r="B1888" s="4"/>
    </row>
    <row r="1889" spans="1:2">
      <c r="A1889" s="4"/>
      <c r="B1889" s="4"/>
    </row>
    <row r="1890" spans="1:2">
      <c r="A1890" s="4"/>
      <c r="B1890" s="4"/>
    </row>
    <row r="1891" spans="1:2">
      <c r="A1891" s="4"/>
      <c r="B1891" s="4"/>
    </row>
    <row r="1892" spans="1:2">
      <c r="A1892" s="4"/>
      <c r="B1892" s="4"/>
    </row>
    <row r="1893" spans="1:2">
      <c r="A1893" s="4"/>
      <c r="B1893" s="4"/>
    </row>
    <row r="1894" spans="1:2">
      <c r="A1894" s="4"/>
      <c r="B1894" s="4"/>
    </row>
    <row r="1895" spans="1:2">
      <c r="A1895" s="4"/>
      <c r="B1895" s="4"/>
    </row>
    <row r="1896" spans="1:2">
      <c r="A1896" s="4"/>
      <c r="B1896" s="4"/>
    </row>
    <row r="1897" spans="1:2">
      <c r="A1897" s="4"/>
      <c r="B1897" s="4"/>
    </row>
    <row r="1898" spans="1:2">
      <c r="A1898" s="4"/>
      <c r="B1898" s="4"/>
    </row>
    <row r="1899" spans="1:2">
      <c r="A1899" s="4"/>
      <c r="B1899" s="4"/>
    </row>
    <row r="1900" spans="1:2">
      <c r="A1900" s="4"/>
      <c r="B1900" s="4"/>
    </row>
    <row r="1901" spans="1:2">
      <c r="A1901" s="4"/>
      <c r="B1901" s="4"/>
    </row>
    <row r="1902" spans="1:2">
      <c r="A1902" s="4"/>
      <c r="B1902" s="4"/>
    </row>
    <row r="1903" spans="1:2">
      <c r="A1903" s="4"/>
      <c r="B1903" s="4"/>
    </row>
    <row r="1904" spans="1:2">
      <c r="A1904" s="4"/>
      <c r="B1904" s="4"/>
    </row>
    <row r="1905" spans="1:2">
      <c r="A1905" s="4"/>
      <c r="B1905" s="4"/>
    </row>
    <row r="1906" spans="1:2">
      <c r="A1906" s="4"/>
      <c r="B1906" s="4"/>
    </row>
    <row r="1907" spans="1:2">
      <c r="A1907" s="4"/>
      <c r="B1907" s="4"/>
    </row>
    <row r="1908" spans="1:2">
      <c r="A1908" s="4"/>
      <c r="B1908" s="4"/>
    </row>
    <row r="1909" spans="1:2">
      <c r="A1909" s="4"/>
      <c r="B1909" s="4"/>
    </row>
    <row r="1910" spans="1:2">
      <c r="A1910" s="4"/>
      <c r="B1910" s="4"/>
    </row>
    <row r="1911" spans="1:2">
      <c r="A1911" s="4"/>
      <c r="B1911" s="4"/>
    </row>
    <row r="1912" spans="1:2">
      <c r="A1912" s="4"/>
      <c r="B1912" s="4"/>
    </row>
    <row r="1913" spans="1:2">
      <c r="A1913" s="4"/>
      <c r="B1913" s="4"/>
    </row>
    <row r="1914" spans="1:2">
      <c r="A1914" s="4"/>
      <c r="B1914" s="4"/>
    </row>
    <row r="1915" spans="1:2">
      <c r="A1915" s="4"/>
      <c r="B1915" s="4"/>
    </row>
    <row r="1916" spans="1:2">
      <c r="A1916" s="4"/>
      <c r="B1916" s="4"/>
    </row>
    <row r="1917" spans="1:2">
      <c r="A1917" s="4"/>
      <c r="B1917" s="4"/>
    </row>
    <row r="1918" spans="1:2">
      <c r="A1918" s="4"/>
      <c r="B1918" s="4"/>
    </row>
    <row r="1919" spans="1:2">
      <c r="A1919" s="4"/>
      <c r="B1919" s="4"/>
    </row>
    <row r="1920" spans="1:2">
      <c r="A1920" s="4"/>
      <c r="B1920" s="4"/>
    </row>
    <row r="1921" spans="1:2">
      <c r="A1921" s="4"/>
      <c r="B1921" s="4"/>
    </row>
    <row r="1922" spans="1:2">
      <c r="A1922" s="4"/>
      <c r="B1922" s="4"/>
    </row>
    <row r="1923" spans="1:2">
      <c r="A1923" s="4"/>
      <c r="B1923" s="4"/>
    </row>
    <row r="1924" spans="1:2">
      <c r="A1924" s="4"/>
      <c r="B1924" s="4"/>
    </row>
    <row r="1925" spans="1:2">
      <c r="A1925" s="4"/>
      <c r="B1925" s="4"/>
    </row>
    <row r="1926" spans="1:2">
      <c r="A1926" s="4"/>
      <c r="B1926" s="4"/>
    </row>
    <row r="1927" spans="1:2">
      <c r="A1927" s="4"/>
      <c r="B1927" s="4"/>
    </row>
    <row r="1928" spans="1:2">
      <c r="A1928" s="4"/>
      <c r="B1928" s="4"/>
    </row>
    <row r="1929" spans="1:2">
      <c r="A1929" s="4"/>
      <c r="B1929" s="4"/>
    </row>
    <row r="1930" spans="1:2">
      <c r="A1930" s="4"/>
      <c r="B1930" s="4"/>
    </row>
    <row r="1931" spans="1:2">
      <c r="A1931" s="4"/>
      <c r="B1931" s="4"/>
    </row>
    <row r="1932" spans="1:2">
      <c r="A1932" s="4"/>
      <c r="B1932" s="4"/>
    </row>
    <row r="1933" spans="1:2">
      <c r="A1933" s="4"/>
      <c r="B1933" s="4"/>
    </row>
    <row r="1934" spans="1:2">
      <c r="A1934" s="4"/>
      <c r="B1934" s="4"/>
    </row>
    <row r="1935" spans="1:2">
      <c r="A1935" s="4"/>
      <c r="B1935" s="4"/>
    </row>
    <row r="1936" spans="1:2">
      <c r="A1936" s="4"/>
      <c r="B1936" s="4"/>
    </row>
    <row r="1937" spans="1:2">
      <c r="A1937" s="4"/>
      <c r="B1937" s="4"/>
    </row>
    <row r="1938" spans="1:2">
      <c r="A1938" s="4"/>
      <c r="B1938" s="4"/>
    </row>
    <row r="1939" spans="1:2">
      <c r="A1939" s="4"/>
      <c r="B1939" s="4"/>
    </row>
    <row r="1940" spans="1:2">
      <c r="A1940" s="4"/>
      <c r="B1940" s="4"/>
    </row>
    <row r="1941" spans="1:2">
      <c r="A1941" s="4"/>
      <c r="B1941" s="4"/>
    </row>
    <row r="1942" spans="1:2">
      <c r="A1942" s="4"/>
      <c r="B1942" s="4"/>
    </row>
    <row r="1943" spans="1:2">
      <c r="A1943" s="4"/>
      <c r="B1943" s="4"/>
    </row>
    <row r="1944" spans="1:2">
      <c r="A1944" s="4"/>
      <c r="B1944" s="4"/>
    </row>
    <row r="1945" spans="1:2">
      <c r="A1945" s="4"/>
      <c r="B1945" s="4"/>
    </row>
    <row r="1946" spans="1:2">
      <c r="A1946" s="4"/>
      <c r="B1946" s="4"/>
    </row>
    <row r="1947" spans="1:2">
      <c r="A1947" s="4"/>
      <c r="B1947" s="4"/>
    </row>
    <row r="1948" spans="1:2">
      <c r="A1948" s="4"/>
      <c r="B1948" s="4"/>
    </row>
    <row r="1949" spans="1:2">
      <c r="A1949" s="4"/>
      <c r="B1949" s="4"/>
    </row>
    <row r="1950" spans="1:2">
      <c r="A1950" s="4"/>
      <c r="B1950" s="4"/>
    </row>
    <row r="1951" spans="1:2">
      <c r="A1951" s="4"/>
      <c r="B1951" s="4"/>
    </row>
    <row r="1952" spans="1:2">
      <c r="A1952" s="4"/>
      <c r="B1952" s="4"/>
    </row>
    <row r="1953" spans="1:2">
      <c r="A1953" s="4"/>
      <c r="B1953" s="4"/>
    </row>
    <row r="1954" spans="1:2">
      <c r="A1954" s="4"/>
      <c r="B1954" s="4"/>
    </row>
    <row r="1955" spans="1:2">
      <c r="A1955" s="4"/>
      <c r="B1955" s="4"/>
    </row>
    <row r="1956" spans="1:2">
      <c r="A1956" s="4"/>
      <c r="B1956" s="4"/>
    </row>
    <row r="1957" spans="1:2">
      <c r="A1957" s="4"/>
      <c r="B1957" s="4"/>
    </row>
    <row r="1958" spans="1:2">
      <c r="A1958" s="4"/>
      <c r="B1958" s="4"/>
    </row>
    <row r="1959" spans="1:2">
      <c r="A1959" s="4"/>
      <c r="B1959" s="4"/>
    </row>
    <row r="1960" spans="1:2">
      <c r="A1960" s="4"/>
      <c r="B1960" s="4"/>
    </row>
    <row r="1961" spans="1:2">
      <c r="A1961" s="4"/>
      <c r="B1961" s="4"/>
    </row>
    <row r="1962" spans="1:2">
      <c r="A1962" s="4"/>
      <c r="B1962" s="4"/>
    </row>
    <row r="1963" spans="1:2">
      <c r="A1963" s="4"/>
      <c r="B1963" s="4"/>
    </row>
    <row r="1964" spans="1:2">
      <c r="A1964" s="4"/>
      <c r="B1964" s="4"/>
    </row>
    <row r="1965" spans="1:2">
      <c r="A1965" s="4"/>
      <c r="B1965" s="4"/>
    </row>
    <row r="1966" spans="1:2">
      <c r="A1966" s="4"/>
      <c r="B1966" s="4"/>
    </row>
    <row r="1967" spans="1:2">
      <c r="A1967" s="4"/>
      <c r="B1967" s="4"/>
    </row>
    <row r="1968" spans="1:2">
      <c r="A1968" s="4"/>
      <c r="B1968" s="4"/>
    </row>
    <row r="1969" spans="1:2">
      <c r="A1969" s="4"/>
      <c r="B1969" s="4"/>
    </row>
    <row r="1970" spans="1:2">
      <c r="A1970" s="4"/>
      <c r="B1970" s="4"/>
    </row>
    <row r="1971" spans="1:2">
      <c r="A1971" s="4"/>
      <c r="B1971" s="4"/>
    </row>
    <row r="1972" spans="1:2">
      <c r="A1972" s="4"/>
      <c r="B1972" s="4"/>
    </row>
    <row r="1973" spans="1:2">
      <c r="A1973" s="4"/>
      <c r="B1973" s="4"/>
    </row>
    <row r="1974" spans="1:2">
      <c r="A1974" s="4"/>
      <c r="B1974" s="4"/>
    </row>
    <row r="1975" spans="1:2">
      <c r="A1975" s="4"/>
      <c r="B1975" s="4"/>
    </row>
    <row r="1976" spans="1:2">
      <c r="A1976" s="4"/>
      <c r="B1976" s="4"/>
    </row>
    <row r="1977" spans="1:2">
      <c r="A1977" s="4"/>
      <c r="B1977" s="4"/>
    </row>
    <row r="1978" spans="1:2">
      <c r="A1978" s="4"/>
      <c r="B1978" s="4"/>
    </row>
    <row r="1979" spans="1:2">
      <c r="A1979" s="4"/>
      <c r="B1979" s="4"/>
    </row>
    <row r="1980" spans="1:2">
      <c r="A1980" s="4"/>
      <c r="B1980" s="4"/>
    </row>
    <row r="1981" spans="1:2">
      <c r="A1981" s="4"/>
      <c r="B1981" s="4"/>
    </row>
    <row r="1982" spans="1:2">
      <c r="A1982" s="4"/>
      <c r="B1982" s="4"/>
    </row>
    <row r="1983" spans="1:2">
      <c r="A1983" s="4"/>
      <c r="B1983" s="4"/>
    </row>
    <row r="1984" spans="1:2">
      <c r="A1984" s="4"/>
      <c r="B1984" s="4"/>
    </row>
    <row r="1985" spans="1:2">
      <c r="A1985" s="4"/>
      <c r="B1985" s="4"/>
    </row>
    <row r="1986" spans="1:2">
      <c r="A1986" s="4"/>
      <c r="B1986" s="4"/>
    </row>
    <row r="1987" spans="1:2">
      <c r="A1987" s="4"/>
      <c r="B1987" s="4"/>
    </row>
    <row r="1988" spans="1:2">
      <c r="A1988" s="4"/>
      <c r="B1988" s="4"/>
    </row>
    <row r="1989" spans="1:2">
      <c r="A1989" s="4"/>
      <c r="B1989" s="4"/>
    </row>
    <row r="1990" spans="1:2">
      <c r="A1990" s="4"/>
      <c r="B1990" s="4"/>
    </row>
    <row r="1991" spans="1:2">
      <c r="A1991" s="4"/>
      <c r="B1991" s="4"/>
    </row>
    <row r="1992" spans="1:2">
      <c r="A1992" s="4"/>
      <c r="B1992" s="4"/>
    </row>
    <row r="1993" spans="1:2">
      <c r="A1993" s="4"/>
      <c r="B1993" s="4"/>
    </row>
    <row r="1994" spans="1:2">
      <c r="A1994" s="4"/>
      <c r="B1994" s="4"/>
    </row>
    <row r="1995" spans="1:2">
      <c r="A1995" s="4"/>
      <c r="B1995" s="4"/>
    </row>
    <row r="1996" spans="1:2">
      <c r="A1996" s="4"/>
      <c r="B1996" s="4"/>
    </row>
    <row r="1997" spans="1:2">
      <c r="A1997" s="4"/>
      <c r="B1997" s="4"/>
    </row>
    <row r="1998" spans="1:2">
      <c r="A1998" s="4"/>
      <c r="B1998" s="4"/>
    </row>
    <row r="1999" spans="1:2">
      <c r="A1999" s="4"/>
      <c r="B1999" s="4"/>
    </row>
    <row r="2000" spans="1:2">
      <c r="A2000" s="4"/>
      <c r="B2000" s="4"/>
    </row>
    <row r="2001" spans="1:2">
      <c r="A2001" s="4"/>
      <c r="B2001" s="4"/>
    </row>
    <row r="2002" spans="1:2">
      <c r="A2002" s="4"/>
      <c r="B2002" s="4"/>
    </row>
    <row r="2003" spans="1:2">
      <c r="A2003" s="4"/>
      <c r="B2003" s="4"/>
    </row>
    <row r="2004" spans="1:2">
      <c r="A2004" s="4"/>
      <c r="B2004" s="4"/>
    </row>
    <row r="2005" spans="1:2">
      <c r="A2005" s="4"/>
      <c r="B2005" s="4"/>
    </row>
    <row r="2006" spans="1:2">
      <c r="A2006" s="4"/>
      <c r="B2006" s="4"/>
    </row>
    <row r="2007" spans="1:2">
      <c r="A2007" s="4"/>
      <c r="B2007" s="4"/>
    </row>
    <row r="2008" spans="1:2">
      <c r="A2008" s="4"/>
      <c r="B2008" s="4"/>
    </row>
    <row r="2009" spans="1:2">
      <c r="A2009" s="4"/>
      <c r="B2009" s="4"/>
    </row>
    <row r="2010" spans="1:2">
      <c r="A2010" s="4"/>
      <c r="B2010" s="4"/>
    </row>
    <row r="2011" spans="1:2">
      <c r="A2011" s="4"/>
      <c r="B2011" s="4"/>
    </row>
    <row r="2012" spans="1:2">
      <c r="A2012" s="4"/>
      <c r="B2012" s="4"/>
    </row>
    <row r="2013" spans="1:2">
      <c r="A2013" s="4"/>
      <c r="B2013" s="4"/>
    </row>
    <row r="2014" spans="1:2">
      <c r="A2014" s="4"/>
      <c r="B2014" s="4"/>
    </row>
    <row r="2015" spans="1:2">
      <c r="A2015" s="4"/>
      <c r="B2015" s="4"/>
    </row>
    <row r="2016" spans="1:2">
      <c r="A2016" s="4"/>
      <c r="B2016" s="4"/>
    </row>
    <row r="2017" spans="1:2">
      <c r="A2017" s="4"/>
      <c r="B2017" s="4"/>
    </row>
    <row r="2018" spans="1:2">
      <c r="A2018" s="4"/>
      <c r="B2018" s="4"/>
    </row>
    <row r="2019" spans="1:2">
      <c r="A2019" s="4"/>
      <c r="B2019" s="4"/>
    </row>
    <row r="2020" spans="1:2">
      <c r="A2020" s="4"/>
      <c r="B2020" s="4"/>
    </row>
    <row r="2021" spans="1:2">
      <c r="A2021" s="4"/>
      <c r="B2021" s="4"/>
    </row>
    <row r="2022" spans="1:2">
      <c r="A2022" s="4"/>
      <c r="B2022" s="4"/>
    </row>
    <row r="2023" spans="1:2">
      <c r="A2023" s="4"/>
      <c r="B2023" s="4"/>
    </row>
    <row r="2024" spans="1:2">
      <c r="A2024" s="4"/>
      <c r="B2024" s="4"/>
    </row>
    <row r="2025" spans="1:2">
      <c r="A2025" s="4"/>
      <c r="B2025" s="4"/>
    </row>
    <row r="2026" spans="1:2">
      <c r="A2026" s="4"/>
      <c r="B2026" s="4"/>
    </row>
    <row r="2027" spans="1:2">
      <c r="A2027" s="4"/>
      <c r="B2027" s="4"/>
    </row>
    <row r="2028" spans="1:2">
      <c r="A2028" s="4"/>
      <c r="B2028" s="4"/>
    </row>
    <row r="2029" spans="1:2">
      <c r="A2029" s="4"/>
      <c r="B2029" s="4"/>
    </row>
    <row r="2030" spans="1:2">
      <c r="A2030" s="4"/>
      <c r="B2030" s="4"/>
    </row>
    <row r="2031" spans="1:2">
      <c r="A2031" s="4"/>
      <c r="B2031" s="4"/>
    </row>
    <row r="2032" spans="1:2">
      <c r="A2032" s="4"/>
      <c r="B2032" s="4"/>
    </row>
    <row r="2033" spans="1:2">
      <c r="A2033" s="4"/>
      <c r="B2033" s="4"/>
    </row>
    <row r="2034" spans="1:2">
      <c r="A2034" s="4"/>
      <c r="B2034" s="4"/>
    </row>
    <row r="2035" spans="1:2">
      <c r="A2035" s="4"/>
      <c r="B2035" s="4"/>
    </row>
    <row r="2036" spans="1:2">
      <c r="A2036" s="4"/>
      <c r="B2036" s="4"/>
    </row>
    <row r="2037" spans="1:2">
      <c r="A2037" s="4"/>
      <c r="B2037" s="4"/>
    </row>
    <row r="2038" spans="1:2">
      <c r="A2038" s="4"/>
      <c r="B2038" s="4"/>
    </row>
  </sheetData>
  <sheetProtection algorithmName="SHA-512" hashValue="dZANKCqRPDNNe+W69yLuXp0SZAWV+61rZ9X9+2uWHmPtxdf/jX+wwTWaiZ11NGZztTvWhKZ53PppcpW+yByTMA==" saltValue="uLpfcZIF0mxl0WwuzvLXzg==" spinCount="100000" sheet="1" objects="1" scenarios="1"/>
  <phoneticPr fontId="4" type="noConversion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Guideline</vt:lpstr>
      <vt:lpstr>Design Drawing</vt:lpstr>
      <vt:lpstr>Process Concept</vt:lpstr>
      <vt:lpstr>P&amp;P Ref</vt:lpstr>
      <vt:lpstr>CPH</vt:lpstr>
      <vt:lpstr>Equipment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Dazhen Fang</cp:lastModifiedBy>
  <cp:revision/>
  <dcterms:created xsi:type="dcterms:W3CDTF">2020-10-27T01:38:22Z</dcterms:created>
  <dcterms:modified xsi:type="dcterms:W3CDTF">2025-02-05T08:48:34Z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52d06e56-1756-4005-87f1-1edc72dd4bdf_Enabled">
    <vt:lpwstr>true</vt:lpwstr>
  </property>
  <property fmtid="{D5CDD505-2E9C-101B-9397-08002B2CF9AE}" pid="3" name="MSIP_Label_52d06e56-1756-4005-87f1-1edc72dd4bdf_SetDate">
    <vt:lpwstr>2020-10-27T01:38:23Z</vt:lpwstr>
  </property>
  <property fmtid="{D5CDD505-2E9C-101B-9397-08002B2CF9AE}" pid="4" name="MSIP_Label_52d06e56-1756-4005-87f1-1edc72dd4bdf_Method">
    <vt:lpwstr>Standard</vt:lpwstr>
  </property>
  <property fmtid="{D5CDD505-2E9C-101B-9397-08002B2CF9AE}" pid="5" name="MSIP_Label_52d06e56-1756-4005-87f1-1edc72dd4bdf_Name">
    <vt:lpwstr>General</vt:lpwstr>
  </property>
  <property fmtid="{D5CDD505-2E9C-101B-9397-08002B2CF9AE}" pid="6" name="MSIP_Label_52d06e56-1756-4005-87f1-1edc72dd4bdf_SiteId">
    <vt:lpwstr>9026c5f4-86d0-4b9f-bd39-b7d4d0fb4674</vt:lpwstr>
  </property>
  <property fmtid="{D5CDD505-2E9C-101B-9397-08002B2CF9AE}" pid="7" name="MSIP_Label_52d06e56-1756-4005-87f1-1edc72dd4bdf_ActionId">
    <vt:lpwstr>00198baa-5c85-41ae-be0a-ca01f73ea795</vt:lpwstr>
  </property>
  <property fmtid="{D5CDD505-2E9C-101B-9397-08002B2CF9AE}" pid="8" name="MSIP_Label_52d06e56-1756-4005-87f1-1edc72dd4bdf_ContentBits">
    <vt:lpwstr>0</vt:lpwstr>
  </property>
</Properties>
</file>